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50" windowHeight="8550" tabRatio="867" activeTab="8"/>
  </bookViews>
  <sheets>
    <sheet name="EC" sheetId="1" r:id="rId1"/>
    <sheet name="DC" sheetId="2" r:id="rId2"/>
    <sheet name="PAST 1st Sem" sheetId="3" r:id="rId3"/>
    <sheet name="PAST 2nd Sem" sheetId="4" r:id="rId4"/>
    <sheet name="PAS Form (Blank)" sheetId="5" r:id="rId5"/>
    <sheet name="T-LOG" sheetId="6" r:id="rId6"/>
    <sheet name="1st Sem" sheetId="7" r:id="rId7"/>
    <sheet name="2nd Sem" sheetId="8" r:id="rId8"/>
    <sheet name="1stSummary" sheetId="9" r:id="rId9"/>
  </sheets>
  <definedNames>
    <definedName name="_xlnm.Print_Titles" localSheetId="8">'1stSummary'!$1:$13</definedName>
    <definedName name="_xlnm.Print_Titles" localSheetId="1">'DC'!$1:$12</definedName>
    <definedName name="_xlnm.Print_Titles" localSheetId="5">'T-LOG'!$69:$71</definedName>
  </definedNames>
  <calcPr fullCalcOnLoad="1"/>
</workbook>
</file>

<file path=xl/sharedStrings.xml><?xml version="1.0" encoding="utf-8"?>
<sst xmlns="http://schemas.openxmlformats.org/spreadsheetml/2006/main" count="3600" uniqueCount="633">
  <si>
    <t>Department of Education</t>
  </si>
  <si>
    <t>Region VII, Central Visayas</t>
  </si>
  <si>
    <t>Division of Cebu</t>
  </si>
  <si>
    <t>CONSOLACION NATIONAL HIGH SCHOOL</t>
  </si>
  <si>
    <t>Consolacon, Cebu</t>
  </si>
  <si>
    <t>MONITORING SHEET FOR TEACHER TARDINESS, UNDERTIME, ABSENTEEISM, NOT-TEACHING IN THE CLASSROOM SETTING</t>
  </si>
  <si>
    <t>NAME OF TEACHERS</t>
  </si>
  <si>
    <t>Mon</t>
  </si>
  <si>
    <t>Tue</t>
  </si>
  <si>
    <t>Wed</t>
  </si>
  <si>
    <t>Thu</t>
  </si>
  <si>
    <t>Fri</t>
  </si>
  <si>
    <t>First Week</t>
  </si>
  <si>
    <t>Second Week</t>
  </si>
  <si>
    <t>Third Week</t>
  </si>
  <si>
    <t>Fourth Week</t>
  </si>
  <si>
    <t>Tardy</t>
  </si>
  <si>
    <t>Undertime</t>
  </si>
  <si>
    <t>No. of Hrs</t>
  </si>
  <si>
    <t>No. of Days</t>
  </si>
  <si>
    <t>Absent</t>
  </si>
  <si>
    <t>Not Teaching</t>
  </si>
  <si>
    <t>TOTAL for the Month</t>
  </si>
  <si>
    <t>T</t>
  </si>
  <si>
    <t>U</t>
  </si>
  <si>
    <t>A</t>
  </si>
  <si>
    <t>NT</t>
  </si>
  <si>
    <t>-</t>
  </si>
  <si>
    <t>Tardiness</t>
  </si>
  <si>
    <t>Not-Teaching</t>
  </si>
  <si>
    <t>Monitored by:</t>
  </si>
  <si>
    <t>(Department Head)</t>
  </si>
  <si>
    <t>Month  :</t>
  </si>
  <si>
    <t>Date 2 Submit</t>
  </si>
  <si>
    <t>Form 2</t>
  </si>
  <si>
    <t>Year &amp; Sec</t>
  </si>
  <si>
    <t>No. of Times</t>
  </si>
  <si>
    <t>PAS FORM B-2-1</t>
  </si>
  <si>
    <t>PERFORMANCE APPRAISAL SYSTEM FOR TEACHERS (PAST)</t>
  </si>
  <si>
    <t xml:space="preserve">Name : </t>
  </si>
  <si>
    <t>School:</t>
  </si>
  <si>
    <t>CONSOLACION NATIONAL SCHOOL</t>
  </si>
  <si>
    <t>District /  Municipality:</t>
  </si>
  <si>
    <t>Consolacion</t>
  </si>
  <si>
    <t>Division of Cebu Province, Region VII</t>
  </si>
  <si>
    <t>Rating Period :</t>
  </si>
  <si>
    <t>PERFORMANCE INDICATORS</t>
  </si>
  <si>
    <t>SELF</t>
  </si>
  <si>
    <t>RATING</t>
  </si>
  <si>
    <t>Final</t>
  </si>
  <si>
    <t>Superior's</t>
  </si>
  <si>
    <t>Rating</t>
  </si>
  <si>
    <t>I.</t>
  </si>
  <si>
    <t>INSTRUCTIONAL COMPETENCE (70%)</t>
  </si>
  <si>
    <t>A.</t>
  </si>
  <si>
    <t>Lesson Planning and Delivery (45%) for Teachers, 40% for Master Teachers)</t>
  </si>
  <si>
    <t>Formulates / adopts objectives of lesson plan</t>
  </si>
  <si>
    <t>Selects teaching methods / strategies</t>
  </si>
  <si>
    <t>Relates new lesson with previous knowledge / skills</t>
  </si>
  <si>
    <t>Provides appropriate motivation</t>
  </si>
  <si>
    <t>Presents and develops lessons</t>
  </si>
  <si>
    <t>Conveys ideas clearly</t>
  </si>
  <si>
    <t>Utilizes the art of questioning to develop higher level of thinking</t>
  </si>
  <si>
    <t>Ensures pupils / students participation</t>
  </si>
  <si>
    <t>Addresses individual differences</t>
  </si>
  <si>
    <t>Shows mastery of the subject matter</t>
  </si>
  <si>
    <t>Assessment</t>
  </si>
  <si>
    <t>Evaluates learning outcomes</t>
  </si>
  <si>
    <t>Management of time and learning environment</t>
  </si>
  <si>
    <t>Maintains clean and orderly classroom</t>
  </si>
  <si>
    <t>Total Score</t>
  </si>
  <si>
    <t>B.</t>
  </si>
  <si>
    <t>Technical Assistance (for Master Teachers only - 15%)</t>
  </si>
  <si>
    <t>Provides assistance to teachers in improving their teaching competence</t>
  </si>
  <si>
    <t>Assists in the conduct of in-service training / conferences</t>
  </si>
  <si>
    <t>Serves as demonstration teacher on innovative teaching techniques, classroom management, materials development</t>
  </si>
  <si>
    <t>C.</t>
  </si>
  <si>
    <t>Learners' Achievement (20% for Teachers, 10% for Master Teachers)</t>
  </si>
  <si>
    <t>Improves learners achievement level over pretest</t>
  </si>
  <si>
    <t>Sub-Rating [(Total Score  X  10% or 15% ]</t>
  </si>
  <si>
    <t>D.</t>
  </si>
  <si>
    <t>School, Home and Community Involvement (5%)</t>
  </si>
  <si>
    <t>TOTAL RATING</t>
  </si>
  <si>
    <t>II.</t>
  </si>
  <si>
    <t>PROFESSIONAL AND PERSONAL CHARACTERISTICS (20%)</t>
  </si>
  <si>
    <t>Organizes and maintains functional homeroom / PTCA</t>
  </si>
  <si>
    <t>Disseminate school policies / plans / programs / accomplishments to the school clientele</t>
  </si>
  <si>
    <t>Participates in community projects and in civic organization</t>
  </si>
  <si>
    <t>Encourages involvement of parents in school programs and activities</t>
  </si>
  <si>
    <t>Decisiveness</t>
  </si>
  <si>
    <t>Honesty / Integrity</t>
  </si>
  <si>
    <t>Dedication /  Commitment</t>
  </si>
  <si>
    <t>Initiative / Resourcefulness</t>
  </si>
  <si>
    <t>Courtesy</t>
  </si>
  <si>
    <t>Human Relations</t>
  </si>
  <si>
    <t>Leadership</t>
  </si>
  <si>
    <t>Stress Tolerance</t>
  </si>
  <si>
    <t>Fairness / Justice</t>
  </si>
  <si>
    <t>Proper Attire / Good Grooming</t>
  </si>
  <si>
    <t>DESCRIPTIVE</t>
  </si>
  <si>
    <t>Selects content and prepares appropriate instructional materials / teaching aids</t>
  </si>
  <si>
    <t>Diagnoses learner's needs</t>
  </si>
  <si>
    <t>Assesses lesson to determine desired outcomes within the allotted time</t>
  </si>
  <si>
    <t>Maintains classroom conducive to learning</t>
  </si>
  <si>
    <t>Prepares prototype instructional materials for use</t>
  </si>
  <si>
    <t>Conducts Homeroom / PTCA meetings to report learners' progress</t>
  </si>
  <si>
    <t>Following are the scaled choices for rating the frequency by which the teacher demonstrated / manifested the specified personal / professional characteristics</t>
  </si>
  <si>
    <t>III.</t>
  </si>
  <si>
    <t>GRAND TOTAL</t>
  </si>
  <si>
    <t>Punctuality - Number of times TARDY during the rating period</t>
  </si>
  <si>
    <t>Attendance - Number of times ABSENT during the rating period</t>
  </si>
  <si>
    <t>PLUS FACTORS</t>
  </si>
  <si>
    <t>(0.5 for each indicator but NOT to exceed 2.0 points for the total)</t>
  </si>
  <si>
    <t>For TEACHERS</t>
  </si>
  <si>
    <t>Rendered the following technical assistance:</t>
  </si>
  <si>
    <t>Provided assistance to co-teachers in improving their teaching competence</t>
  </si>
  <si>
    <t>Assisted School Administrators in planning and managing in-service trainings</t>
  </si>
  <si>
    <t>Served as consultant in the preparation of supplementary instructional materials</t>
  </si>
  <si>
    <t>Served as demonstration teacher on innovative teaching techniques, classroom management</t>
  </si>
  <si>
    <t>Conducted ACTION RESEARCH whose findings and recommendations have been adopted by the school / district</t>
  </si>
  <si>
    <t>Subject Area Coordinator /  Chairman in District / Division</t>
  </si>
  <si>
    <t>For MASTER TEACHERS</t>
  </si>
  <si>
    <t>Published at least one (1) article in professional magazines / periodicals related to field of specialization</t>
  </si>
  <si>
    <t>Conducted action research(es), the findings / results of which are utilized within the rating period</t>
  </si>
  <si>
    <t>Designed evaluation and monitoring program for the district / division</t>
  </si>
  <si>
    <t>Instructional Competence (70%)</t>
  </si>
  <si>
    <t>Lesson Planning and Delivery (45% for Teachers, 40% for Master Teachers)</t>
  </si>
  <si>
    <t>Professional and Personal Characteristics (20%)</t>
  </si>
  <si>
    <t>Punctuality and Attendance (10%)</t>
  </si>
  <si>
    <t>Total</t>
  </si>
  <si>
    <t>Plus Factor (2 points)</t>
  </si>
  <si>
    <t>OVER-ALL RATING</t>
  </si>
  <si>
    <t>Remarks:</t>
  </si>
  <si>
    <t>=</t>
  </si>
  <si>
    <t>Outstanding</t>
  </si>
  <si>
    <t>Very Satisfactory</t>
  </si>
  <si>
    <t>Satisfactory</t>
  </si>
  <si>
    <t>Unsatisfactory</t>
  </si>
  <si>
    <t>Poor</t>
  </si>
  <si>
    <t>2.59 and below</t>
  </si>
  <si>
    <t>S U M M A R Y    OF    R A T I N G S</t>
  </si>
  <si>
    <t>Conformed by Ratee</t>
  </si>
  <si>
    <t>Recommending Approval</t>
  </si>
  <si>
    <t>Approved</t>
  </si>
  <si>
    <t>Division Supervisor (Area Consultant)</t>
  </si>
  <si>
    <t>Assistant Schools Division Superintendent</t>
  </si>
  <si>
    <t>Schools Division Superintendent</t>
  </si>
  <si>
    <t>Superintendent RECAREDO G. BORGONIA</t>
  </si>
  <si>
    <t>Served as resource person /  consultant in seminar / workshop / training related to field of specialization</t>
  </si>
  <si>
    <t>DESCRIPTIVE RATING</t>
  </si>
  <si>
    <t>Rated by and Conferred with</t>
  </si>
  <si>
    <t>TEACHING-LEARNING OBSERVATION GUIDE</t>
  </si>
  <si>
    <t>Teacher's Name:</t>
  </si>
  <si>
    <t>Date:</t>
  </si>
  <si>
    <t>Time Started:</t>
  </si>
  <si>
    <t>Subject:</t>
  </si>
  <si>
    <t>Year Level:</t>
  </si>
  <si>
    <t>Instruction for Using the Teaching-Learning Observation Guide (TLOG)</t>
  </si>
  <si>
    <t>as a Monitoring Tool</t>
  </si>
  <si>
    <t>For Teachers</t>
  </si>
  <si>
    <t>For Students</t>
  </si>
  <si>
    <t>Teacher Behaviors</t>
  </si>
  <si>
    <t>Beginning</t>
  </si>
  <si>
    <t>Emerging</t>
  </si>
  <si>
    <t>Transforming</t>
  </si>
  <si>
    <t>No Opportunity</t>
  </si>
  <si>
    <t>to Observe</t>
  </si>
  <si>
    <t>(Pls Check)</t>
  </si>
  <si>
    <t>(1-2)</t>
  </si>
  <si>
    <t>(3-4)</t>
  </si>
  <si>
    <t>(5)</t>
  </si>
  <si>
    <t>A. Introductory Activities Spring Board</t>
  </si>
  <si>
    <t>1. Prepares an instructional environment that is conducive to learning</t>
  </si>
  <si>
    <t>3. Checks on students' readiness in terms of the pre-requisite skills for the present lesson</t>
  </si>
  <si>
    <t>B. Development of the Lesson</t>
  </si>
  <si>
    <t>CONSOLACION NHS</t>
  </si>
  <si>
    <t>1. Develops the lesson in a logical manner</t>
  </si>
  <si>
    <t>2. Addresses students' difficulties</t>
  </si>
  <si>
    <t>3. Utilizes appropriate and / or indigenous instructional materials / devices</t>
  </si>
  <si>
    <t>4. Explains the lesson with out reading his / her notes</t>
  </si>
  <si>
    <t>5. Communicates with in the level of students' understanding</t>
  </si>
  <si>
    <t>6. Communicates feedback to students with tact</t>
  </si>
  <si>
    <t>7. Asks questions that call for higher-order thinking skills</t>
  </si>
  <si>
    <t>8. Gives opportunities to students to express their though freely (e.g. singing, creating, drawing, dancing and playing in MAPEH)</t>
  </si>
  <si>
    <t>10. Processes values inherent in the subject area</t>
  </si>
  <si>
    <t>12. Provides varied tasks / activities for the competency/ies being developed.</t>
  </si>
  <si>
    <t>13. Observes integration of macro-skills</t>
  </si>
  <si>
    <t>14. Observes the use of Content-Based Instruction (CBI) in English or Filipino</t>
  </si>
  <si>
    <t>16. Keeps students on task.</t>
  </si>
  <si>
    <t>17. Follow up students' progress using appropriate monitoring instruments</t>
  </si>
  <si>
    <t>18. Relates the lesson to those in other subject areas</t>
  </si>
  <si>
    <t>19. Integrates the application of information and communication technologies where appropriate</t>
  </si>
  <si>
    <t>20. Uses non-traditional assessment to evaluate student performance.</t>
  </si>
  <si>
    <t>21. Manages time efficiently</t>
  </si>
  <si>
    <t>C. Concluding Activities</t>
  </si>
  <si>
    <t>2. Provides opportunities for students to apply their learning in new and / or real-life situations</t>
  </si>
  <si>
    <t>4. Asks questions appropriate to the lesson</t>
  </si>
  <si>
    <t>5. Defends one's position on an issue</t>
  </si>
  <si>
    <t>6. States in own words basic concept(s) of the lesson</t>
  </si>
  <si>
    <t>9. Shows respect for the feeling of others</t>
  </si>
  <si>
    <t>11. Gives insights on lessons learned</t>
  </si>
  <si>
    <t>Comments /  Other Observations:</t>
  </si>
  <si>
    <t>(Teacher's Signature)</t>
  </si>
  <si>
    <t>Observer:</t>
  </si>
  <si>
    <t>Designation:</t>
  </si>
  <si>
    <t>3. Participates actively in the lesson by interacting with:   a.) the teacher                                                             b.) other students                                                                       c.) the materials</t>
  </si>
  <si>
    <t>CARMELITO M. LAURON, SR.</t>
  </si>
  <si>
    <t>Master Teacher II</t>
  </si>
  <si>
    <t>2. Checks assignments</t>
  </si>
  <si>
    <t>4. Connects present lesson to the previous one</t>
  </si>
  <si>
    <t>5. Introduces the lesson in an interesting manner</t>
  </si>
  <si>
    <t>9. Gives opportunities to students to participate in decision-making</t>
  </si>
  <si>
    <t>11. Sustains students' participation through differentiated activities including collaborative and cooperative learning</t>
  </si>
  <si>
    <t>15. Responds to students' questions / behavior accordingly.</t>
  </si>
  <si>
    <t>1. Gives assignment with clear instructions</t>
  </si>
  <si>
    <t>7. Responds at the expected level of cognition / affect in own words or through action</t>
  </si>
  <si>
    <t>8. Performs task at the expected level of performance</t>
  </si>
  <si>
    <t>10. Works with in the time allotted for the activity</t>
  </si>
  <si>
    <r>
      <t xml:space="preserve">Sub-Rating [(Total Score </t>
    </r>
    <r>
      <rPr>
        <sz val="9"/>
        <rFont val="Symbol"/>
        <family val="1"/>
      </rPr>
      <t>¸</t>
    </r>
    <r>
      <rPr>
        <sz val="9"/>
        <rFont val="Arial"/>
        <family val="0"/>
      </rPr>
      <t xml:space="preserve"> 16) X 45% for Teachers, 40% for Master Teachers]</t>
    </r>
  </si>
  <si>
    <t>School Year :</t>
  </si>
  <si>
    <r>
      <t xml:space="preserve">Sub-Rating [(Total Score </t>
    </r>
    <r>
      <rPr>
        <sz val="10"/>
        <rFont val="Symbol"/>
        <family val="1"/>
      </rPr>
      <t>¸</t>
    </r>
    <r>
      <rPr>
        <sz val="10"/>
        <rFont val="Arial"/>
        <family val="0"/>
      </rPr>
      <t xml:space="preserve"> 4) X 15% ]</t>
    </r>
  </si>
  <si>
    <r>
      <t xml:space="preserve">Sub-Rating [(Total Score </t>
    </r>
    <r>
      <rPr>
        <sz val="10"/>
        <rFont val="Symbol"/>
        <family val="1"/>
      </rPr>
      <t>¸</t>
    </r>
    <r>
      <rPr>
        <sz val="10"/>
        <rFont val="Arial"/>
        <family val="0"/>
      </rPr>
      <t xml:space="preserve"> 5) X 5% ]</t>
    </r>
  </si>
  <si>
    <r>
      <t xml:space="preserve">TOTAL RATING [(Total Score </t>
    </r>
    <r>
      <rPr>
        <sz val="10"/>
        <rFont val="Symbol"/>
        <family val="1"/>
      </rPr>
      <t>¸</t>
    </r>
    <r>
      <rPr>
        <sz val="10"/>
        <rFont val="Arial"/>
        <family val="0"/>
      </rPr>
      <t xml:space="preserve"> 10) X  20% ]</t>
    </r>
  </si>
  <si>
    <r>
      <t>PUNCTUALITY AND ATTENDANCE ( 10% ) {</t>
    </r>
    <r>
      <rPr>
        <sz val="8"/>
        <rFont val="Arial"/>
        <family val="2"/>
      </rPr>
      <t>Including meetings and required school activities</t>
    </r>
    <r>
      <rPr>
        <sz val="10"/>
        <rFont val="Arial"/>
        <family val="0"/>
      </rPr>
      <t>}</t>
    </r>
  </si>
  <si>
    <r>
      <t xml:space="preserve">TOTAL RATING [(Total Score </t>
    </r>
    <r>
      <rPr>
        <sz val="10"/>
        <rFont val="Symbol"/>
        <family val="1"/>
      </rPr>
      <t>¸</t>
    </r>
    <r>
      <rPr>
        <sz val="10"/>
        <rFont val="Arial"/>
        <family val="0"/>
      </rPr>
      <t xml:space="preserve"> 2) X  10% ]</t>
    </r>
  </si>
  <si>
    <t>TEACHER:</t>
  </si>
  <si>
    <t>POSITION TITLE:</t>
  </si>
  <si>
    <t>Legend:</t>
  </si>
  <si>
    <t>Increase by 5% and above</t>
  </si>
  <si>
    <t>Conformed by Ratee:</t>
  </si>
  <si>
    <t>Teacher's Signature Over Printed Name</t>
  </si>
  <si>
    <t>Rated by:</t>
  </si>
  <si>
    <t>Reviewed &amp; Conferred with:</t>
  </si>
  <si>
    <t>Principal II</t>
  </si>
  <si>
    <t>School, Home and Community Involvement (5% for Teachers and MTs)</t>
  </si>
  <si>
    <t>Technical Assistance (15% for Master Teachers only)</t>
  </si>
  <si>
    <t>Learners Achievement (20% for Teachers, 10% for Master Teachers)</t>
  </si>
  <si>
    <t>Teacher:</t>
  </si>
  <si>
    <t>Subject Coordinator / Master Teacher School Administrator</t>
  </si>
  <si>
    <t>LORENA G. MALINAO</t>
  </si>
  <si>
    <t>CHELO J. VALLE</t>
  </si>
  <si>
    <t>DOMINADOR N. ANDAN</t>
  </si>
  <si>
    <t>ANA VERNE D. CAPADNGAN</t>
  </si>
  <si>
    <t>ELISA M. ESCUTIN</t>
  </si>
  <si>
    <t>WORKSHEET ON LEARNERS ACHIEVEMENT</t>
  </si>
  <si>
    <t>SY 2006 - 2007</t>
  </si>
  <si>
    <t>FIRST SEMESTER</t>
  </si>
  <si>
    <t>Subject Year and Section</t>
  </si>
  <si>
    <t>Mean Percentage Score Final DAT 2006</t>
  </si>
  <si>
    <t>Mean Percentage Score Mid Year Achievement</t>
  </si>
  <si>
    <t>Increase /</t>
  </si>
  <si>
    <t>Decrease</t>
  </si>
  <si>
    <t>Average</t>
  </si>
  <si>
    <t>Overall MPS</t>
  </si>
  <si>
    <t>MASTER TEACHER II</t>
  </si>
  <si>
    <t>R A T I N G</t>
  </si>
  <si>
    <t>SECOND SEMESTER</t>
  </si>
  <si>
    <t>III</t>
  </si>
  <si>
    <t>Geometry</t>
  </si>
  <si>
    <t>Earth</t>
  </si>
  <si>
    <t>Jupiter</t>
  </si>
  <si>
    <t>FIRST SEMESTER 2007</t>
  </si>
  <si>
    <t>SECOND SEMESTER 2007 - 2008</t>
  </si>
  <si>
    <t>DR. DULCESIMA L. VALPARAISO</t>
  </si>
  <si>
    <t>DR. RHEA MAR A. ANGTUD</t>
  </si>
  <si>
    <t>TEACHER I</t>
  </si>
  <si>
    <t>Math II</t>
  </si>
  <si>
    <t>Mars</t>
  </si>
  <si>
    <t>Venus</t>
  </si>
  <si>
    <t>Saturn</t>
  </si>
  <si>
    <t>Mercury</t>
  </si>
  <si>
    <t>NU</t>
  </si>
  <si>
    <t>Not in Uniform</t>
  </si>
  <si>
    <t>ALIMOREN</t>
  </si>
  <si>
    <t>, ALICIA</t>
  </si>
  <si>
    <t>ALIVIO</t>
  </si>
  <si>
    <t>, CARLOTA</t>
  </si>
  <si>
    <t>ANDAN</t>
  </si>
  <si>
    <t>, DOMINADOR</t>
  </si>
  <si>
    <t>APOS</t>
  </si>
  <si>
    <t>, RODRIGO</t>
  </si>
  <si>
    <t>ARCILLA</t>
  </si>
  <si>
    <t>, RIZALINA</t>
  </si>
  <si>
    <t>ARIAS</t>
  </si>
  <si>
    <t>, LORNA</t>
  </si>
  <si>
    <t>ATEJERA</t>
  </si>
  <si>
    <t>, ELLA</t>
  </si>
  <si>
    <t>BANTILES</t>
  </si>
  <si>
    <t>, NONALIE</t>
  </si>
  <si>
    <t>BRANZUELA</t>
  </si>
  <si>
    <t>, REMEDIOS</t>
  </si>
  <si>
    <t>CABALLES</t>
  </si>
  <si>
    <t>, MARINA</t>
  </si>
  <si>
    <t>CAGAS</t>
  </si>
  <si>
    <t>, MA. LOURDES</t>
  </si>
  <si>
    <t>CAPADNGAN</t>
  </si>
  <si>
    <t>, ANA VERNIE</t>
  </si>
  <si>
    <t>COLONG</t>
  </si>
  <si>
    <t>, NAZARENA</t>
  </si>
  <si>
    <t>DAMALERIO</t>
  </si>
  <si>
    <t>, DOLORES</t>
  </si>
  <si>
    <t>DELAVIN</t>
  </si>
  <si>
    <t>, FE</t>
  </si>
  <si>
    <t>DELOS REYES</t>
  </si>
  <si>
    <t>, NORMA</t>
  </si>
  <si>
    <t>FLORES</t>
  </si>
  <si>
    <t>, PETRA</t>
  </si>
  <si>
    <t>GALLEGO</t>
  </si>
  <si>
    <t>, MARIBIE</t>
  </si>
  <si>
    <t>GIMENA</t>
  </si>
  <si>
    <t>, ANA TERESITA</t>
  </si>
  <si>
    <t>GINES</t>
  </si>
  <si>
    <t>, VIRGILIA</t>
  </si>
  <si>
    <t>GUNGOB</t>
  </si>
  <si>
    <t>, ANTONIO</t>
  </si>
  <si>
    <t>JAYME</t>
  </si>
  <si>
    <t>, TERESITA</t>
  </si>
  <si>
    <t>LAURON</t>
  </si>
  <si>
    <t>, CARMELITO SR.</t>
  </si>
  <si>
    <t>LICAROS</t>
  </si>
  <si>
    <t>, BRENDA</t>
  </si>
  <si>
    <t>LOPEZ</t>
  </si>
  <si>
    <t>, ERLINDA</t>
  </si>
  <si>
    <t>MALINAO</t>
  </si>
  <si>
    <t>, LORENA</t>
  </si>
  <si>
    <t>MARIBAO</t>
  </si>
  <si>
    <t>, LUCILA</t>
  </si>
  <si>
    <t>MONEVA</t>
  </si>
  <si>
    <t>, GERALD</t>
  </si>
  <si>
    <t>NEPOMUCENO</t>
  </si>
  <si>
    <t>, CRESENCIANO</t>
  </si>
  <si>
    <t>PERICO</t>
  </si>
  <si>
    <t>, MA. FATIMA</t>
  </si>
  <si>
    <t>PIAPE</t>
  </si>
  <si>
    <t>, HELEN</t>
  </si>
  <si>
    <t>QUIAPO</t>
  </si>
  <si>
    <t>, EVA</t>
  </si>
  <si>
    <t>SENCIO</t>
  </si>
  <si>
    <t>, VICENTE</t>
  </si>
  <si>
    <t>TAGALOG</t>
  </si>
  <si>
    <t>, ESTERLIOSA</t>
  </si>
  <si>
    <t>VALLE</t>
  </si>
  <si>
    <t>, CHELO</t>
  </si>
  <si>
    <t>ZORILLA</t>
  </si>
  <si>
    <t>, CORAZON</t>
  </si>
  <si>
    <t>CONSOLACION NATIONAL HIGH SCHOOL - Evening Class</t>
  </si>
  <si>
    <t>School  :   CONSOLACION NATIONAL HIGH SCHOOL - Evening Class</t>
  </si>
  <si>
    <t>BALANGKIG</t>
  </si>
  <si>
    <t>, MARLOWE</t>
  </si>
  <si>
    <t>ABINALES</t>
  </si>
  <si>
    <t>ABRICA</t>
  </si>
  <si>
    <t>AGUILAR</t>
  </si>
  <si>
    <t>AMANENSE</t>
  </si>
  <si>
    <t>ANDRINO</t>
  </si>
  <si>
    <t>ARBASTO</t>
  </si>
  <si>
    <t>BERTULFO</t>
  </si>
  <si>
    <t>BRIGOLI</t>
  </si>
  <si>
    <t>BURLAOS</t>
  </si>
  <si>
    <t>BUSCATO</t>
  </si>
  <si>
    <t>CAÑETE</t>
  </si>
  <si>
    <t>CAPADISO</t>
  </si>
  <si>
    <t>CATARAJA</t>
  </si>
  <si>
    <t>CUTAB</t>
  </si>
  <si>
    <t>DAIT</t>
  </si>
  <si>
    <t>DINAMPO</t>
  </si>
  <si>
    <t>ESCANILLA</t>
  </si>
  <si>
    <t>ESTRERA</t>
  </si>
  <si>
    <t>EVANGELISTA</t>
  </si>
  <si>
    <t>GAGANI</t>
  </si>
  <si>
    <t>GORRES</t>
  </si>
  <si>
    <t>HIDALGO</t>
  </si>
  <si>
    <t>JUDAYA</t>
  </si>
  <si>
    <t>JUGALBOT</t>
  </si>
  <si>
    <t>JUNTILLA</t>
  </si>
  <si>
    <t>LOREMIA</t>
  </si>
  <si>
    <t>LUCHAVEZ</t>
  </si>
  <si>
    <t>MAJAROCON</t>
  </si>
  <si>
    <t>MANATAD</t>
  </si>
  <si>
    <t>MATILDO</t>
  </si>
  <si>
    <t>MONTEJO</t>
  </si>
  <si>
    <t>MURING</t>
  </si>
  <si>
    <t>NECESARIO</t>
  </si>
  <si>
    <t>OLIAMOT</t>
  </si>
  <si>
    <t>PALANG</t>
  </si>
  <si>
    <t>PEPITO</t>
  </si>
  <si>
    <t>PERNITO</t>
  </si>
  <si>
    <t>QUIAMCO</t>
  </si>
  <si>
    <t>RUELOS</t>
  </si>
  <si>
    <t>RUFILA</t>
  </si>
  <si>
    <t>SAMONTIZA</t>
  </si>
  <si>
    <t>SEMBLANTE</t>
  </si>
  <si>
    <t>SENO</t>
  </si>
  <si>
    <t>SERUNDO</t>
  </si>
  <si>
    <t>SILORIO</t>
  </si>
  <si>
    <t>SORDILLA</t>
  </si>
  <si>
    <t>SORONIO</t>
  </si>
  <si>
    <t>SUELLO</t>
  </si>
  <si>
    <t>TIBON</t>
  </si>
  <si>
    <t>TOLO</t>
  </si>
  <si>
    <t>TOMONGHA</t>
  </si>
  <si>
    <t>TUNDAG</t>
  </si>
  <si>
    <t>UNABIA</t>
  </si>
  <si>
    <t>VANZUELA</t>
  </si>
  <si>
    <t>VELEZ</t>
  </si>
  <si>
    <t>VESTIL</t>
  </si>
  <si>
    <t>VILLAMOR</t>
  </si>
  <si>
    <t>VILLASIN</t>
  </si>
  <si>
    <t>YLAYA</t>
  </si>
  <si>
    <t>,</t>
  </si>
  <si>
    <t>AMALIA</t>
  </si>
  <si>
    <t>REMEDIOS</t>
  </si>
  <si>
    <t>RACHEL</t>
  </si>
  <si>
    <t>REMEGIA</t>
  </si>
  <si>
    <t>DIOSCORO</t>
  </si>
  <si>
    <t>GIRLY</t>
  </si>
  <si>
    <t>JUDITH</t>
  </si>
  <si>
    <t xml:space="preserve">GUILLERMA </t>
  </si>
  <si>
    <t>MA. VICENTA</t>
  </si>
  <si>
    <t>CHARMILA</t>
  </si>
  <si>
    <t>SUSAN</t>
  </si>
  <si>
    <t>NORA</t>
  </si>
  <si>
    <t>FLORDELINA</t>
  </si>
  <si>
    <t>RENAVIEL</t>
  </si>
  <si>
    <t>JOSEPHINE</t>
  </si>
  <si>
    <t>JOCELYN</t>
  </si>
  <si>
    <t>RESSA GRACE</t>
  </si>
  <si>
    <t>CEFERINA</t>
  </si>
  <si>
    <t>CLAIRE</t>
  </si>
  <si>
    <t>LEA</t>
  </si>
  <si>
    <t>MERLINDA</t>
  </si>
  <si>
    <t>ELIZABETH</t>
  </si>
  <si>
    <t>AVELITA</t>
  </si>
  <si>
    <t>GORGONIA</t>
  </si>
  <si>
    <t>JOSEPH</t>
  </si>
  <si>
    <t>JHOANNE</t>
  </si>
  <si>
    <t>ANITA</t>
  </si>
  <si>
    <t>CONVERSION</t>
  </si>
  <si>
    <t>FAITH LALAINE</t>
  </si>
  <si>
    <t>VENUS</t>
  </si>
  <si>
    <t>JESUSA</t>
  </si>
  <si>
    <t>ANN</t>
  </si>
  <si>
    <t xml:space="preserve">CYNTHIA </t>
  </si>
  <si>
    <t>MERILYN</t>
  </si>
  <si>
    <t>ONAIRDA</t>
  </si>
  <si>
    <t>ELNA</t>
  </si>
  <si>
    <t>CRISTY</t>
  </si>
  <si>
    <t>MELVYN</t>
  </si>
  <si>
    <t>SAMUEL</t>
  </si>
  <si>
    <t>MERLIN</t>
  </si>
  <si>
    <t>FLORDELISA</t>
  </si>
  <si>
    <t>JEDESTEEL</t>
  </si>
  <si>
    <t>ESTRELLETA</t>
  </si>
  <si>
    <t>SUSANA</t>
  </si>
  <si>
    <t>ELENA</t>
  </si>
  <si>
    <t>PRISCILLA</t>
  </si>
  <si>
    <t>ANTONIO</t>
  </si>
  <si>
    <t>GINA</t>
  </si>
  <si>
    <t>VICENTA</t>
  </si>
  <si>
    <t>ANNABELLA</t>
  </si>
  <si>
    <t>CALIXTA</t>
  </si>
  <si>
    <t>MERRY CHRIS</t>
  </si>
  <si>
    <t>FRITZIE</t>
  </si>
  <si>
    <t>JUVY</t>
  </si>
  <si>
    <t>ROUSEL</t>
  </si>
  <si>
    <t>ROLAN</t>
  </si>
  <si>
    <t>KATHEIRINA</t>
  </si>
  <si>
    <t>LOLITA</t>
  </si>
  <si>
    <t>FLORA</t>
  </si>
  <si>
    <t>RITA</t>
  </si>
  <si>
    <t>ANECITA</t>
  </si>
  <si>
    <t>CLEOFE</t>
  </si>
  <si>
    <t>FAROLITO</t>
  </si>
  <si>
    <t>CERENIA</t>
  </si>
  <si>
    <t>MAGDALENA</t>
  </si>
  <si>
    <t>CHARITO</t>
  </si>
  <si>
    <t>DAYLINDA</t>
  </si>
  <si>
    <t>CONSOLACION NATIONAL HIGH SCHOOL - Day Class</t>
  </si>
  <si>
    <t>Consolacion NHS - Evening Class</t>
  </si>
  <si>
    <t>SY 2007 - 2008</t>
  </si>
  <si>
    <t>I</t>
  </si>
  <si>
    <t>Math IV</t>
  </si>
  <si>
    <t>Math III</t>
  </si>
  <si>
    <t>Pluto</t>
  </si>
  <si>
    <t>Neptune</t>
  </si>
  <si>
    <t>Math I</t>
  </si>
  <si>
    <t>Eng IV</t>
  </si>
  <si>
    <t>MARIBIE H. GALLEGO</t>
  </si>
  <si>
    <t>Master Teacher I</t>
  </si>
  <si>
    <t>Mean Percentage Score Final DAT 2008</t>
  </si>
  <si>
    <t>Republic of the Philippines</t>
  </si>
  <si>
    <t>DIVISION OF CEBU</t>
  </si>
  <si>
    <t>M.J. Cuenco Avenue, Cebu City</t>
  </si>
  <si>
    <t>PERFORMANCE RATING REPORT</t>
  </si>
  <si>
    <t>For the Period JUNE 2007 to OCTOBER 2007</t>
  </si>
  <si>
    <t>Agency Name</t>
  </si>
  <si>
    <t>Address</t>
  </si>
  <si>
    <t>:</t>
  </si>
  <si>
    <t>CONSOLACION NATIONAL HIGH SCHOOL - EVENING CLASS</t>
  </si>
  <si>
    <t>Poblacion Occidental, Consolacion, Cebu</t>
  </si>
  <si>
    <t>D E T A I L S</t>
  </si>
  <si>
    <t>CSID</t>
  </si>
  <si>
    <t>TIN</t>
  </si>
  <si>
    <t>ALICIA</t>
  </si>
  <si>
    <t>CARLOTA</t>
  </si>
  <si>
    <t>DOMINADOR</t>
  </si>
  <si>
    <t>RODRIGO</t>
  </si>
  <si>
    <t>RIZALINA</t>
  </si>
  <si>
    <t>LORNA</t>
  </si>
  <si>
    <t>ELLA</t>
  </si>
  <si>
    <t>NONALIE</t>
  </si>
  <si>
    <t>MARINA</t>
  </si>
  <si>
    <t>MA. LOURDES</t>
  </si>
  <si>
    <t>ANA VERNIE</t>
  </si>
  <si>
    <t>NAZARENA</t>
  </si>
  <si>
    <t>DOLORES</t>
  </si>
  <si>
    <t>NORMA</t>
  </si>
  <si>
    <t>PETRA</t>
  </si>
  <si>
    <t>MARIBIE</t>
  </si>
  <si>
    <t>ANA TERESITA</t>
  </si>
  <si>
    <t>VIRGILIA</t>
  </si>
  <si>
    <t>TERESITA</t>
  </si>
  <si>
    <t>BRENDA</t>
  </si>
  <si>
    <t>ERLINDA</t>
  </si>
  <si>
    <t>LORENA</t>
  </si>
  <si>
    <t>LUCILA</t>
  </si>
  <si>
    <t>CRESENCIANO</t>
  </si>
  <si>
    <t>MA. FATIMA</t>
  </si>
  <si>
    <t>HELEN</t>
  </si>
  <si>
    <t>EVA</t>
  </si>
  <si>
    <t>VICENTE</t>
  </si>
  <si>
    <t>ESTERLIOSA</t>
  </si>
  <si>
    <t>CHELO</t>
  </si>
  <si>
    <t>CORAZON</t>
  </si>
  <si>
    <t>SURNAME</t>
  </si>
  <si>
    <t>GIVEN NAME</t>
  </si>
  <si>
    <t>MIDDLE NAME</t>
  </si>
  <si>
    <t>Employees Name</t>
  </si>
  <si>
    <t>Name Ext</t>
  </si>
  <si>
    <t>Sr.</t>
  </si>
  <si>
    <t>CARMELITO</t>
  </si>
  <si>
    <t>Malubay</t>
  </si>
  <si>
    <t>Appraisal Type</t>
  </si>
  <si>
    <t>Numerical</t>
  </si>
  <si>
    <t>Adjectival</t>
  </si>
  <si>
    <t>Remarks</t>
  </si>
  <si>
    <t>Certified Correct:</t>
  </si>
  <si>
    <t>Total Number of Entries for the Page:</t>
  </si>
  <si>
    <t>FOR CSC ACTION, Please don't write anything beyond this page</t>
  </si>
  <si>
    <t>DOCUMENT TRACKING</t>
  </si>
  <si>
    <t>Received by</t>
  </si>
  <si>
    <t>Encoded by</t>
  </si>
  <si>
    <t>Posted by</t>
  </si>
  <si>
    <t>149-651-528</t>
  </si>
  <si>
    <t>PAST</t>
  </si>
  <si>
    <t>TUBIN</t>
  </si>
  <si>
    <t>PONCE</t>
  </si>
  <si>
    <t>ESTUDILLO</t>
  </si>
  <si>
    <t>MIRA</t>
  </si>
  <si>
    <t>ORIAS</t>
  </si>
  <si>
    <t>SIMOGAN</t>
  </si>
  <si>
    <t>EDIZA</t>
  </si>
  <si>
    <t>HATAMOSA</t>
  </si>
  <si>
    <t>CABIGON</t>
  </si>
  <si>
    <t>DAVIDE</t>
  </si>
  <si>
    <t>BAGASLAO</t>
  </si>
  <si>
    <t>HONCULADA</t>
  </si>
  <si>
    <t>14-269-287</t>
  </si>
  <si>
    <t>197-532-561</t>
  </si>
  <si>
    <t>199-275-136</t>
  </si>
  <si>
    <t>178-534-296</t>
  </si>
  <si>
    <t>171-496-657</t>
  </si>
  <si>
    <t>149-650-254</t>
  </si>
  <si>
    <t>171-496-738</t>
  </si>
  <si>
    <t>MAPA</t>
  </si>
  <si>
    <t>CATACUTAN</t>
  </si>
  <si>
    <t>AÑANA</t>
  </si>
  <si>
    <t>GIDUCOS</t>
  </si>
  <si>
    <t>GELIG</t>
  </si>
  <si>
    <t>CANOOG</t>
  </si>
  <si>
    <t>MORRE</t>
  </si>
  <si>
    <t>ALARCON</t>
  </si>
  <si>
    <t>MIRASOL</t>
  </si>
  <si>
    <t>JOVER</t>
  </si>
  <si>
    <t>111-937-243</t>
  </si>
  <si>
    <t>173-023-822</t>
  </si>
  <si>
    <t>179-913-761</t>
  </si>
  <si>
    <t>171-495-309</t>
  </si>
  <si>
    <t>171-495-325</t>
  </si>
  <si>
    <t>235-350-603</t>
  </si>
  <si>
    <t>194-150-766</t>
  </si>
  <si>
    <t>143-590-726</t>
  </si>
  <si>
    <t>119-005-371</t>
  </si>
  <si>
    <t>JERALD</t>
  </si>
  <si>
    <t>Date Appraised (mm-dd-yyyy)</t>
  </si>
  <si>
    <t>20% =&gt;</t>
  </si>
  <si>
    <t>10% =&gt;</t>
  </si>
  <si>
    <t>TUDTUD</t>
  </si>
  <si>
    <t>863-958-104</t>
  </si>
  <si>
    <t>173-023-889</t>
  </si>
  <si>
    <t>171-495-296</t>
  </si>
  <si>
    <t>CUIZON</t>
  </si>
  <si>
    <t>173-023-614</t>
  </si>
  <si>
    <t>HONORIDEZ</t>
  </si>
  <si>
    <t>FE</t>
  </si>
  <si>
    <t>171-496-095</t>
  </si>
  <si>
    <t>197-532-553</t>
  </si>
  <si>
    <t>171-496-132</t>
  </si>
  <si>
    <t>171-496-616</t>
  </si>
  <si>
    <t>171-495-116</t>
  </si>
  <si>
    <t>171-496-029</t>
  </si>
  <si>
    <t>197-533-066</t>
  </si>
  <si>
    <t>171-495-166</t>
  </si>
  <si>
    <t>223-494-764</t>
  </si>
  <si>
    <t>171-495-124</t>
  </si>
  <si>
    <t>173-023-929</t>
  </si>
  <si>
    <t>171-495-190</t>
  </si>
  <si>
    <t>ADAJAR</t>
  </si>
  <si>
    <t>KING</t>
  </si>
  <si>
    <t>149-009-146</t>
  </si>
  <si>
    <t>220-661-665</t>
  </si>
  <si>
    <t>NEMARIA</t>
  </si>
  <si>
    <t>ESTENZO</t>
  </si>
  <si>
    <t>NERI</t>
  </si>
  <si>
    <t>BEJOC</t>
  </si>
  <si>
    <t>903-111-644</t>
  </si>
  <si>
    <t>ERLINDA T. LOPEZ</t>
  </si>
  <si>
    <t>II</t>
  </si>
  <si>
    <t>Annual Salary</t>
  </si>
  <si>
    <t>Up to October 31, 2008 only</t>
  </si>
  <si>
    <t>143-590-679</t>
  </si>
  <si>
    <t>ESCUTIN</t>
  </si>
  <si>
    <t>ELISA</t>
  </si>
  <si>
    <t>MANGILAYA</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</si>
</sst>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quot;#,##0;&quot;P&quot;\-#,##0"/>
    <numFmt numFmtId="165" formatCode="&quot;P&quot;#,##0;[Red]&quot;P&quot;\-#,##0"/>
    <numFmt numFmtId="166" formatCode="&quot;P&quot;#,##0.00;&quot;P&quot;\-#,##0.00"/>
    <numFmt numFmtId="167" formatCode="&quot;P&quot;#,##0.00;[Red]&quot;P&quot;\-#,##0.00"/>
    <numFmt numFmtId="168" formatCode="_ &quot;P&quot;* #,##0_ ;_ &quot;P&quot;* \-#,##0_ ;_ &quot;P&quot;* &quot;-&quot;_ ;_ @_ "/>
    <numFmt numFmtId="169" formatCode="_ * #,##0_ ;_ * \-#,##0_ ;_ * &quot;-&quot;_ ;_ @_ "/>
    <numFmt numFmtId="170" formatCode="_ &quot;P&quot;* #,##0.00_ ;_ &quot;P&quot;* \-#,##0.00_ ;_ &quot;P&quot;* &quot;-&quot;??_ ;_ @_ "/>
    <numFmt numFmtId="171" formatCode="_ * #,##0.00_ ;_ * \-#,##0.00_ ;_ * &quot;-&quot;??_ ;_ @_ "/>
    <numFmt numFmtId="172" formatCode="&quot;P&quot;#,##0_);\(&quot;P&quot;#,##0\)"/>
    <numFmt numFmtId="173" formatCode="&quot;P&quot;#,##0_);[Red]\(&quot;P&quot;#,##0\)"/>
    <numFmt numFmtId="174" formatCode="&quot;P&quot;#,##0.00_);\(&quot;P&quot;#,##0.00\)"/>
    <numFmt numFmtId="175" formatCode="&quot;P&quot;#,##0.00_);[Red]\(&quot;P&quot;#,##0.00\)"/>
    <numFmt numFmtId="176" formatCode="_(&quot;P&quot;* #,##0_);_(&quot;P&quot;* \(#,##0\);_(&quot;P&quot;* &quot;-&quot;_);_(@_)"/>
    <numFmt numFmtId="177" formatCode="_(&quot;P&quot;* #,##0.00_);_(&quot;P&quot;* \(#,##0.00\);_(&quot;P&quot;* &quot;-&quot;??_);_(@_)"/>
    <numFmt numFmtId="178" formatCode="0."/>
    <numFmt numFmtId="179" formatCode="0.0"/>
    <numFmt numFmtId="180" formatCode="_(* #,##0.0_);_(* \(#,##0.0\);_(* &quot;-&quot;??_);_(@_)"/>
    <numFmt numFmtId="181" formatCode="_(* #,##0_);_(* \(#,##0\);_(* &quot;-&quot;??_);_(@_)"/>
    <numFmt numFmtId="182" formatCode="_(* #,##0.0_);_(* \(#,##0.0\);_(* &quot;-&quot;?_);_(@_)"/>
    <numFmt numFmtId="183" formatCode="0.00000"/>
    <numFmt numFmtId="184" formatCode="0.0000"/>
    <numFmt numFmtId="185" formatCode="0.000"/>
    <numFmt numFmtId="186" formatCode="_(* #,##0.000_);_(* \(#,##0.000\);_(* &quot;-&quot;??_);_(@_)"/>
    <numFmt numFmtId="187" formatCode="_ * #,##0.0_ ;_ * \-#,##0.0_ ;_ * &quot;-&quot;?_ ;_ @_ "/>
    <numFmt numFmtId="188" formatCode="[$-409]dddd\,\ mmmm\ dd\,\ yyyy"/>
    <numFmt numFmtId="189" formatCode="mm/dd/yyyy\ AM/PM"/>
    <numFmt numFmtId="190" formatCode="mm/dd/yyyy\ h:mm\ AM/PM"/>
    <numFmt numFmtId="191" formatCode="mmm/yyyy"/>
    <numFmt numFmtId="192" formatCode="&quot;P&quot;#,##0.00"/>
  </numFmts>
  <fonts count="69">
    <font>
      <sz val="10"/>
      <name val="Arial"/>
      <family val="0"/>
    </font>
    <font>
      <sz val="8"/>
      <name val="Arial"/>
      <family val="2"/>
    </font>
    <font>
      <sz val="7.5"/>
      <name val="Arial"/>
      <family val="2"/>
    </font>
    <font>
      <sz val="7"/>
      <name val="Arial"/>
      <family val="2"/>
    </font>
    <font>
      <sz val="9"/>
      <name val="Arial"/>
      <family val="2"/>
    </font>
    <font>
      <sz val="10"/>
      <name val="Symbol"/>
      <family val="1"/>
    </font>
    <font>
      <b/>
      <i/>
      <u val="single"/>
      <sz val="10"/>
      <name val="Arial"/>
      <family val="2"/>
    </font>
    <font>
      <b/>
      <sz val="12"/>
      <name val="BankGothic Lt BT"/>
      <family val="2"/>
    </font>
    <font>
      <b/>
      <sz val="10"/>
      <name val="Arial"/>
      <family val="2"/>
    </font>
    <font>
      <sz val="20"/>
      <name val="Arial"/>
      <family val="2"/>
    </font>
    <font>
      <sz val="14"/>
      <name val="Arial"/>
      <family val="2"/>
    </font>
    <font>
      <b/>
      <sz val="12"/>
      <name val="Arial"/>
      <family val="2"/>
    </font>
    <font>
      <sz val="18"/>
      <color indexed="10"/>
      <name val="Arial"/>
      <family val="2"/>
    </font>
    <font>
      <sz val="10"/>
      <color indexed="12"/>
      <name val="Arial"/>
      <family val="0"/>
    </font>
    <font>
      <b/>
      <sz val="10"/>
      <color indexed="12"/>
      <name val="Arial"/>
      <family val="2"/>
    </font>
    <font>
      <sz val="9"/>
      <name val="Symbol"/>
      <family val="1"/>
    </font>
    <font>
      <sz val="10"/>
      <color indexed="9"/>
      <name val="Arial"/>
      <family val="0"/>
    </font>
    <font>
      <sz val="9"/>
      <color indexed="9"/>
      <name val="Arial"/>
      <family val="0"/>
    </font>
    <font>
      <b/>
      <sz val="12"/>
      <color indexed="9"/>
      <name val="Times New Roman"/>
      <family val="1"/>
    </font>
    <font>
      <b/>
      <sz val="12"/>
      <color indexed="9"/>
      <name val="Arial"/>
      <family val="2"/>
    </font>
    <font>
      <u val="single"/>
      <sz val="10"/>
      <color indexed="12"/>
      <name val="Arial"/>
      <family val="0"/>
    </font>
    <font>
      <u val="single"/>
      <sz val="10"/>
      <color indexed="36"/>
      <name val="Arial"/>
      <family val="0"/>
    </font>
    <font>
      <b/>
      <sz val="12"/>
      <name val="Times New Roman"/>
      <family val="1"/>
    </font>
    <font>
      <u val="single"/>
      <sz val="10"/>
      <name val="Arial"/>
      <family val="0"/>
    </font>
    <font>
      <b/>
      <sz val="16"/>
      <color indexed="12"/>
      <name val="Arial"/>
      <family val="2"/>
    </font>
    <font>
      <b/>
      <sz val="16"/>
      <color indexed="10"/>
      <name val="Arial"/>
      <family val="2"/>
    </font>
    <font>
      <sz val="10"/>
      <color indexed="10"/>
      <name val="Arial"/>
      <family val="0"/>
    </font>
    <font>
      <u val="single"/>
      <sz val="12"/>
      <color indexed="10"/>
      <name val="Arial"/>
      <family val="2"/>
    </font>
    <font>
      <sz val="12"/>
      <name val="Arial"/>
      <family val="2"/>
    </font>
    <font>
      <sz val="16"/>
      <name val="Arial"/>
      <family val="2"/>
    </font>
    <font>
      <u val="single"/>
      <sz val="11"/>
      <name val="Arial"/>
      <family val="2"/>
    </font>
    <fon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4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hair"/>
      <bottom style="hair"/>
    </border>
    <border>
      <left style="double"/>
      <right>
        <color indexed="63"/>
      </right>
      <top>
        <color indexed="63"/>
      </top>
      <bottom style="double"/>
    </border>
    <border>
      <left>
        <color indexed="63"/>
      </left>
      <right style="double"/>
      <top>
        <color indexed="63"/>
      </top>
      <bottom style="double"/>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19">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10" xfId="0" applyBorder="1" applyAlignment="1">
      <alignmen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15" xfId="0" applyFont="1" applyBorder="1" applyAlignment="1">
      <alignment horizontal="center"/>
    </xf>
    <xf numFmtId="0" fontId="3" fillId="0" borderId="16" xfId="0" applyFont="1" applyBorder="1" applyAlignment="1">
      <alignment horizontal="center"/>
    </xf>
    <xf numFmtId="0" fontId="0" fillId="0" borderId="10" xfId="0" applyBorder="1" applyAlignment="1">
      <alignment horizontal="center"/>
    </xf>
    <xf numFmtId="0" fontId="4" fillId="0" borderId="0" xfId="0" applyFont="1" applyAlignment="1">
      <alignment/>
    </xf>
    <xf numFmtId="0" fontId="0" fillId="0" borderId="0" xfId="0" applyBorder="1" applyAlignment="1">
      <alignment/>
    </xf>
    <xf numFmtId="178" fontId="1" fillId="0" borderId="0" xfId="0" applyNumberFormat="1" applyFont="1" applyBorder="1" applyAlignment="1">
      <alignment horizontal="center"/>
    </xf>
    <xf numFmtId="0" fontId="6" fillId="0" borderId="0" xfId="0" applyFont="1" applyAlignment="1">
      <alignment/>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17" xfId="0" applyBorder="1" applyAlignment="1" quotePrefix="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xf>
    <xf numFmtId="0" fontId="0" fillId="33" borderId="21" xfId="0" applyFill="1" applyBorder="1" applyAlignment="1">
      <alignment horizontal="center"/>
    </xf>
    <xf numFmtId="0" fontId="0" fillId="33" borderId="10" xfId="0" applyFill="1" applyBorder="1" applyAlignment="1">
      <alignment horizontal="center"/>
    </xf>
    <xf numFmtId="0" fontId="0" fillId="33" borderId="22" xfId="0" applyFill="1" applyBorder="1" applyAlignment="1">
      <alignment/>
    </xf>
    <xf numFmtId="0" fontId="0" fillId="0" borderId="11" xfId="0" applyBorder="1" applyAlignment="1">
      <alignment horizontal="center" vertical="center"/>
    </xf>
    <xf numFmtId="0" fontId="0" fillId="33" borderId="20" xfId="0" applyFill="1" applyBorder="1" applyAlignment="1">
      <alignment horizontal="center"/>
    </xf>
    <xf numFmtId="0" fontId="0" fillId="33" borderId="22" xfId="0" applyFill="1" applyBorder="1" applyAlignment="1">
      <alignment horizontal="center"/>
    </xf>
    <xf numFmtId="0" fontId="0" fillId="0" borderId="10" xfId="0" applyBorder="1" applyAlignment="1">
      <alignment horizontal="left"/>
    </xf>
    <xf numFmtId="0" fontId="3" fillId="0" borderId="16" xfId="0" applyFont="1" applyBorder="1" applyAlignment="1">
      <alignment horizontal="center"/>
    </xf>
    <xf numFmtId="0" fontId="1" fillId="0" borderId="0" xfId="0" applyFont="1" applyAlignment="1">
      <alignment/>
    </xf>
    <xf numFmtId="0" fontId="0" fillId="0" borderId="23" xfId="0" applyFont="1" applyBorder="1" applyAlignment="1">
      <alignment/>
    </xf>
    <xf numFmtId="178" fontId="1" fillId="0" borderId="24" xfId="0" applyNumberFormat="1" applyFont="1" applyBorder="1" applyAlignment="1">
      <alignment horizontal="center"/>
    </xf>
    <xf numFmtId="0" fontId="1" fillId="0" borderId="23" xfId="0" applyFont="1" applyBorder="1" applyAlignment="1">
      <alignment/>
    </xf>
    <xf numFmtId="178" fontId="1" fillId="0" borderId="24" xfId="0" applyNumberFormat="1" applyFont="1" applyBorder="1" applyAlignment="1">
      <alignment horizontal="center" vertical="center"/>
    </xf>
    <xf numFmtId="0" fontId="4" fillId="0" borderId="0" xfId="0" applyFont="1" applyFill="1" applyBorder="1" applyAlignment="1">
      <alignment/>
    </xf>
    <xf numFmtId="0" fontId="17" fillId="0" borderId="24" xfId="0" applyFont="1" applyFill="1" applyBorder="1" applyAlignment="1">
      <alignment horizontal="center"/>
    </xf>
    <xf numFmtId="0" fontId="13" fillId="0" borderId="0" xfId="0" applyFont="1" applyBorder="1" applyAlignment="1">
      <alignment/>
    </xf>
    <xf numFmtId="0" fontId="13" fillId="0" borderId="0" xfId="0" applyFont="1" applyAlignment="1">
      <alignment/>
    </xf>
    <xf numFmtId="0" fontId="13" fillId="0" borderId="25" xfId="0" applyFont="1" applyBorder="1" applyAlignment="1">
      <alignment/>
    </xf>
    <xf numFmtId="0" fontId="13" fillId="0" borderId="26" xfId="0" applyFont="1" applyBorder="1" applyAlignment="1">
      <alignment/>
    </xf>
    <xf numFmtId="0" fontId="13" fillId="0" borderId="0" xfId="0" applyFont="1" applyFill="1" applyBorder="1" applyAlignment="1">
      <alignment/>
    </xf>
    <xf numFmtId="0" fontId="13" fillId="0" borderId="24" xfId="0" applyFont="1" applyBorder="1" applyAlignment="1">
      <alignment/>
    </xf>
    <xf numFmtId="0" fontId="13" fillId="0" borderId="11" xfId="0" applyFont="1" applyBorder="1" applyAlignment="1">
      <alignment/>
    </xf>
    <xf numFmtId="0" fontId="13" fillId="0" borderId="27" xfId="0" applyFont="1" applyBorder="1" applyAlignment="1">
      <alignment/>
    </xf>
    <xf numFmtId="0" fontId="16" fillId="0" borderId="24" xfId="0" applyFont="1" applyFill="1" applyBorder="1" applyAlignment="1">
      <alignment/>
    </xf>
    <xf numFmtId="43" fontId="16" fillId="0" borderId="24" xfId="42" applyNumberFormat="1" applyFont="1" applyFill="1" applyBorder="1" applyAlignment="1">
      <alignment/>
    </xf>
    <xf numFmtId="43" fontId="16" fillId="0" borderId="24" xfId="42" applyFont="1" applyFill="1" applyBorder="1" applyAlignment="1">
      <alignment/>
    </xf>
    <xf numFmtId="43" fontId="16" fillId="0" borderId="24" xfId="0" applyNumberFormat="1" applyFont="1" applyFill="1" applyBorder="1" applyAlignment="1">
      <alignment/>
    </xf>
    <xf numFmtId="43" fontId="18" fillId="0" borderId="24" xfId="0" applyNumberFormat="1" applyFont="1" applyFill="1" applyBorder="1" applyAlignment="1">
      <alignment/>
    </xf>
    <xf numFmtId="2" fontId="16" fillId="0" borderId="24" xfId="0" applyNumberFormat="1" applyFont="1" applyFill="1" applyBorder="1" applyAlignment="1">
      <alignment/>
    </xf>
    <xf numFmtId="0" fontId="16" fillId="0" borderId="24" xfId="0" applyFont="1" applyFill="1" applyBorder="1" applyAlignment="1">
      <alignment horizontal="center"/>
    </xf>
    <xf numFmtId="180" fontId="16" fillId="0" borderId="24" xfId="42" applyNumberFormat="1" applyFont="1" applyFill="1" applyBorder="1" applyAlignment="1">
      <alignment horizontal="center"/>
    </xf>
    <xf numFmtId="43" fontId="16" fillId="0" borderId="24" xfId="42" applyFont="1" applyFill="1" applyBorder="1" applyAlignment="1">
      <alignment horizontal="center"/>
    </xf>
    <xf numFmtId="0" fontId="16" fillId="0" borderId="18" xfId="0" applyFont="1" applyFill="1" applyBorder="1" applyAlignment="1">
      <alignment/>
    </xf>
    <xf numFmtId="0" fontId="16" fillId="0" borderId="19" xfId="0" applyFont="1" applyFill="1" applyBorder="1" applyAlignment="1">
      <alignment/>
    </xf>
    <xf numFmtId="0" fontId="16" fillId="0" borderId="20" xfId="0" applyFont="1" applyFill="1" applyBorder="1" applyAlignment="1">
      <alignment/>
    </xf>
    <xf numFmtId="0" fontId="16" fillId="0" borderId="28" xfId="0" applyFont="1" applyFill="1" applyBorder="1" applyAlignment="1">
      <alignment/>
    </xf>
    <xf numFmtId="0" fontId="16" fillId="0" borderId="0" xfId="0" applyFont="1" applyFill="1" applyBorder="1" applyAlignment="1">
      <alignment/>
    </xf>
    <xf numFmtId="0" fontId="16" fillId="0" borderId="29" xfId="0" applyFont="1" applyFill="1" applyBorder="1" applyAlignment="1">
      <alignment/>
    </xf>
    <xf numFmtId="180" fontId="16" fillId="0" borderId="24" xfId="42" applyNumberFormat="1" applyFont="1" applyFill="1" applyBorder="1" applyAlignment="1">
      <alignment/>
    </xf>
    <xf numFmtId="181" fontId="16" fillId="0" borderId="24" xfId="42" applyNumberFormat="1" applyFont="1" applyFill="1" applyBorder="1" applyAlignment="1">
      <alignment/>
    </xf>
    <xf numFmtId="0" fontId="16" fillId="0" borderId="0" xfId="0" applyFont="1" applyFill="1" applyAlignment="1">
      <alignment/>
    </xf>
    <xf numFmtId="179" fontId="16" fillId="0" borderId="24" xfId="0" applyNumberFormat="1" applyFont="1" applyFill="1" applyBorder="1" applyAlignment="1">
      <alignment horizontal="center"/>
    </xf>
    <xf numFmtId="43" fontId="16" fillId="0" borderId="24" xfId="42" applyNumberFormat="1" applyFont="1" applyFill="1" applyBorder="1" applyAlignment="1">
      <alignment horizontal="center"/>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1" fillId="0" borderId="16" xfId="0" applyFont="1" applyBorder="1" applyAlignment="1">
      <alignment horizontal="center"/>
    </xf>
    <xf numFmtId="0" fontId="1" fillId="0" borderId="15" xfId="0" applyFont="1" applyBorder="1" applyAlignment="1">
      <alignment horizontal="center"/>
    </xf>
    <xf numFmtId="0" fontId="0" fillId="0" borderId="0" xfId="0" applyFont="1" applyAlignment="1">
      <alignment/>
    </xf>
    <xf numFmtId="0" fontId="0" fillId="0" borderId="0" xfId="0" applyFont="1" applyFill="1" applyBorder="1" applyAlignment="1">
      <alignment horizontal="center"/>
    </xf>
    <xf numFmtId="0" fontId="0" fillId="0" borderId="23"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3"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7" xfId="0" applyFont="1" applyBorder="1" applyAlignment="1">
      <alignment/>
    </xf>
    <xf numFmtId="178" fontId="0" fillId="0" borderId="0" xfId="0" applyNumberFormat="1" applyFont="1" applyAlignment="1">
      <alignment horizontal="center"/>
    </xf>
    <xf numFmtId="179" fontId="0" fillId="0" borderId="0" xfId="0" applyNumberFormat="1" applyFont="1" applyAlignment="1">
      <alignment/>
    </xf>
    <xf numFmtId="178" fontId="0" fillId="0" borderId="0" xfId="0" applyNumberFormat="1" applyFont="1" applyAlignment="1">
      <alignment horizontal="center"/>
    </xf>
    <xf numFmtId="0" fontId="0" fillId="0" borderId="23" xfId="0" applyFont="1" applyBorder="1" applyAlignment="1">
      <alignment/>
    </xf>
    <xf numFmtId="0" fontId="0" fillId="0" borderId="25" xfId="0" applyFont="1" applyBorder="1" applyAlignment="1">
      <alignment/>
    </xf>
    <xf numFmtId="0" fontId="0" fillId="0" borderId="0" xfId="0" applyFont="1" applyAlignment="1">
      <alignment horizontal="center"/>
    </xf>
    <xf numFmtId="0" fontId="0" fillId="0" borderId="12" xfId="0" applyFont="1" applyBorder="1" applyAlignment="1">
      <alignment vertical="center"/>
    </xf>
    <xf numFmtId="0" fontId="0" fillId="0" borderId="13" xfId="0" applyFont="1" applyBorder="1" applyAlignment="1">
      <alignment/>
    </xf>
    <xf numFmtId="0" fontId="0" fillId="0" borderId="14" xfId="0" applyFont="1" applyBorder="1" applyAlignment="1">
      <alignment/>
    </xf>
    <xf numFmtId="0" fontId="0" fillId="0" borderId="12" xfId="0" applyFont="1" applyBorder="1" applyAlignment="1">
      <alignment vertical="center"/>
    </xf>
    <xf numFmtId="0" fontId="0" fillId="0" borderId="13" xfId="0" applyFont="1" applyBorder="1" applyAlignment="1">
      <alignment/>
    </xf>
    <xf numFmtId="0" fontId="0" fillId="0" borderId="14" xfId="0" applyFont="1" applyBorder="1" applyAlignment="1">
      <alignment/>
    </xf>
    <xf numFmtId="0" fontId="4" fillId="0" borderId="24" xfId="0" applyFont="1" applyFill="1" applyBorder="1" applyAlignment="1">
      <alignment horizontal="center"/>
    </xf>
    <xf numFmtId="0" fontId="0" fillId="0" borderId="24" xfId="0" applyFont="1" applyBorder="1" applyAlignment="1">
      <alignment horizontal="center"/>
    </xf>
    <xf numFmtId="180" fontId="0" fillId="0" borderId="24" xfId="42" applyNumberFormat="1" applyFont="1" applyBorder="1" applyAlignment="1">
      <alignment/>
    </xf>
    <xf numFmtId="0" fontId="0" fillId="33" borderId="24" xfId="0" applyFont="1" applyFill="1" applyBorder="1" applyAlignment="1">
      <alignment horizontal="center"/>
    </xf>
    <xf numFmtId="43" fontId="0" fillId="33" borderId="24" xfId="42" applyFont="1" applyFill="1" applyBorder="1" applyAlignment="1">
      <alignment/>
    </xf>
    <xf numFmtId="181" fontId="0" fillId="0" borderId="24" xfId="42" applyNumberFormat="1" applyFont="1" applyBorder="1" applyAlignment="1">
      <alignment/>
    </xf>
    <xf numFmtId="0" fontId="1" fillId="0" borderId="16" xfId="0" applyFont="1" applyBorder="1" applyAlignment="1">
      <alignment horizontal="center"/>
    </xf>
    <xf numFmtId="0" fontId="0" fillId="0" borderId="0" xfId="0" applyFont="1" applyFill="1" applyBorder="1" applyAlignment="1">
      <alignment horizontal="center"/>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28" xfId="0" applyFont="1" applyFill="1" applyBorder="1" applyAlignment="1">
      <alignment/>
    </xf>
    <xf numFmtId="0" fontId="0" fillId="33" borderId="0" xfId="0" applyFont="1" applyFill="1" applyBorder="1" applyAlignment="1">
      <alignment/>
    </xf>
    <xf numFmtId="0" fontId="0" fillId="33" borderId="29" xfId="0" applyFont="1" applyFill="1" applyBorder="1" applyAlignment="1">
      <alignment/>
    </xf>
    <xf numFmtId="0" fontId="4" fillId="0" borderId="24" xfId="0" applyFont="1" applyFill="1" applyBorder="1" applyAlignment="1">
      <alignment horizontal="center"/>
    </xf>
    <xf numFmtId="43" fontId="0" fillId="34" borderId="24" xfId="42" applyFont="1" applyFill="1" applyBorder="1" applyAlignment="1">
      <alignment horizontal="center"/>
    </xf>
    <xf numFmtId="43" fontId="0" fillId="34" borderId="24" xfId="42" applyFont="1" applyFill="1" applyBorder="1" applyAlignment="1">
      <alignment/>
    </xf>
    <xf numFmtId="0" fontId="4" fillId="34" borderId="24" xfId="0" applyFont="1" applyFill="1" applyBorder="1" applyAlignment="1">
      <alignment horizontal="center"/>
    </xf>
    <xf numFmtId="0" fontId="0" fillId="0" borderId="24" xfId="0" applyFont="1" applyBorder="1" applyAlignment="1">
      <alignment/>
    </xf>
    <xf numFmtId="179" fontId="0" fillId="34" borderId="24" xfId="0" applyNumberFormat="1" applyFont="1" applyFill="1" applyBorder="1" applyAlignment="1">
      <alignment horizontal="center"/>
    </xf>
    <xf numFmtId="0" fontId="0" fillId="34" borderId="24" xfId="0" applyFont="1" applyFill="1" applyBorder="1" applyAlignment="1">
      <alignment horizontal="center"/>
    </xf>
    <xf numFmtId="180" fontId="0" fillId="34" borderId="24" xfId="42" applyNumberFormat="1" applyFont="1" applyFill="1" applyBorder="1" applyAlignment="1">
      <alignment/>
    </xf>
    <xf numFmtId="180" fontId="0" fillId="0" borderId="24" xfId="42" applyNumberFormat="1" applyFont="1" applyBorder="1" applyAlignment="1">
      <alignment horizontal="center"/>
    </xf>
    <xf numFmtId="43" fontId="0" fillId="34" borderId="24" xfId="42" applyNumberFormat="1" applyFont="1" applyFill="1" applyBorder="1" applyAlignment="1">
      <alignment horizontal="center"/>
    </xf>
    <xf numFmtId="43" fontId="0" fillId="34" borderId="24" xfId="42" applyNumberFormat="1" applyFont="1" applyFill="1" applyBorder="1" applyAlignment="1">
      <alignment/>
    </xf>
    <xf numFmtId="0" fontId="0" fillId="0" borderId="11" xfId="0" applyFont="1" applyBorder="1" applyAlignment="1">
      <alignment/>
    </xf>
    <xf numFmtId="2" fontId="0" fillId="0" borderId="24" xfId="0" applyNumberFormat="1" applyFont="1" applyBorder="1" applyAlignment="1">
      <alignment/>
    </xf>
    <xf numFmtId="43" fontId="0" fillId="33" borderId="24" xfId="0" applyNumberFormat="1" applyFont="1" applyFill="1" applyBorder="1" applyAlignment="1">
      <alignment/>
    </xf>
    <xf numFmtId="43" fontId="22" fillId="0" borderId="24" xfId="0" applyNumberFormat="1" applyFont="1" applyBorder="1" applyAlignment="1">
      <alignment/>
    </xf>
    <xf numFmtId="0" fontId="0" fillId="0" borderId="0" xfId="0" applyFont="1" applyAlignment="1">
      <alignment/>
    </xf>
    <xf numFmtId="0" fontId="0" fillId="0" borderId="23"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Alignment="1">
      <alignment horizontal="center"/>
    </xf>
    <xf numFmtId="0" fontId="4" fillId="34" borderId="24" xfId="0" applyFont="1" applyFill="1" applyBorder="1" applyAlignment="1">
      <alignment horizontal="center"/>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10" fontId="4" fillId="0" borderId="0" xfId="0" applyNumberFormat="1" applyFont="1" applyAlignment="1">
      <alignment/>
    </xf>
    <xf numFmtId="0" fontId="0" fillId="0" borderId="0" xfId="0" applyBorder="1" applyAlignment="1">
      <alignment horizontal="center"/>
    </xf>
    <xf numFmtId="0" fontId="0" fillId="0" borderId="25" xfId="0" applyBorder="1" applyAlignment="1">
      <alignment horizontal="center"/>
    </xf>
    <xf numFmtId="171" fontId="0" fillId="34" borderId="24" xfId="0" applyNumberFormat="1" applyFont="1" applyFill="1" applyBorder="1" applyAlignment="1">
      <alignment horizontal="center"/>
    </xf>
    <xf numFmtId="178" fontId="0" fillId="0" borderId="23" xfId="0" applyNumberFormat="1" applyBorder="1" applyAlignment="1">
      <alignment horizontal="center"/>
    </xf>
    <xf numFmtId="0" fontId="0" fillId="0" borderId="25" xfId="0" applyBorder="1" applyAlignment="1">
      <alignment horizontal="right"/>
    </xf>
    <xf numFmtId="0" fontId="0" fillId="0" borderId="10" xfId="0" applyFont="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28" xfId="0" applyFont="1" applyFill="1" applyBorder="1" applyAlignment="1">
      <alignment/>
    </xf>
    <xf numFmtId="0" fontId="0" fillId="33" borderId="0" xfId="0" applyFont="1" applyFill="1" applyBorder="1" applyAlignment="1">
      <alignment/>
    </xf>
    <xf numFmtId="0" fontId="0" fillId="33" borderId="29" xfId="0" applyFont="1" applyFill="1" applyBorder="1" applyAlignment="1">
      <alignment/>
    </xf>
    <xf numFmtId="0" fontId="0" fillId="0" borderId="26" xfId="0" applyFont="1" applyBorder="1" applyAlignment="1">
      <alignment/>
    </xf>
    <xf numFmtId="0" fontId="0" fillId="0" borderId="24" xfId="0" applyFont="1" applyBorder="1" applyAlignment="1">
      <alignment horizontal="center"/>
    </xf>
    <xf numFmtId="180" fontId="0" fillId="0" borderId="24" xfId="42" applyNumberFormat="1" applyFont="1" applyBorder="1" applyAlignment="1">
      <alignment/>
    </xf>
    <xf numFmtId="0" fontId="0" fillId="0" borderId="23" xfId="0" applyFont="1" applyFill="1" applyBorder="1" applyAlignment="1">
      <alignment/>
    </xf>
    <xf numFmtId="0" fontId="0" fillId="33" borderId="24" xfId="0" applyFont="1" applyFill="1" applyBorder="1" applyAlignment="1">
      <alignment horizontal="center"/>
    </xf>
    <xf numFmtId="43" fontId="0" fillId="33" borderId="24" xfId="42"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181" fontId="0" fillId="0" borderId="24" xfId="42" applyNumberFormat="1" applyFont="1" applyBorder="1" applyAlignment="1">
      <alignment/>
    </xf>
    <xf numFmtId="43" fontId="0" fillId="34" borderId="24" xfId="42" applyFont="1" applyFill="1" applyBorder="1" applyAlignment="1">
      <alignment horizontal="center"/>
    </xf>
    <xf numFmtId="43" fontId="0" fillId="34" borderId="24" xfId="42" applyFont="1" applyFill="1" applyBorder="1" applyAlignment="1">
      <alignment/>
    </xf>
    <xf numFmtId="0" fontId="0" fillId="0" borderId="24" xfId="0" applyFont="1" applyBorder="1" applyAlignment="1">
      <alignment/>
    </xf>
    <xf numFmtId="179" fontId="0" fillId="34" borderId="24" xfId="0" applyNumberFormat="1" applyFont="1" applyFill="1" applyBorder="1" applyAlignment="1">
      <alignment horizontal="center"/>
    </xf>
    <xf numFmtId="0" fontId="0" fillId="34" borderId="24" xfId="0" applyFont="1" applyFill="1" applyBorder="1" applyAlignment="1">
      <alignment horizontal="center"/>
    </xf>
    <xf numFmtId="180" fontId="0" fillId="34" borderId="24" xfId="42" applyNumberFormat="1" applyFont="1" applyFill="1" applyBorder="1" applyAlignment="1">
      <alignment/>
    </xf>
    <xf numFmtId="180" fontId="0" fillId="0" borderId="24" xfId="42" applyNumberFormat="1" applyFont="1" applyBorder="1" applyAlignment="1">
      <alignment horizontal="center"/>
    </xf>
    <xf numFmtId="43" fontId="0" fillId="34" borderId="24" xfId="42" applyNumberFormat="1" applyFont="1" applyFill="1" applyBorder="1" applyAlignment="1">
      <alignment horizontal="center"/>
    </xf>
    <xf numFmtId="43" fontId="0" fillId="34" borderId="24" xfId="42" applyNumberFormat="1" applyFont="1" applyFill="1" applyBorder="1" applyAlignment="1">
      <alignment/>
    </xf>
    <xf numFmtId="0" fontId="0" fillId="0" borderId="11" xfId="0" applyFont="1" applyBorder="1" applyAlignment="1">
      <alignment/>
    </xf>
    <xf numFmtId="0" fontId="0" fillId="0" borderId="27" xfId="0" applyFont="1" applyBorder="1" applyAlignment="1">
      <alignment/>
    </xf>
    <xf numFmtId="2" fontId="0" fillId="0" borderId="24" xfId="0" applyNumberFormat="1" applyFont="1" applyBorder="1" applyAlignment="1">
      <alignment/>
    </xf>
    <xf numFmtId="179" fontId="0" fillId="0" borderId="0" xfId="0" applyNumberFormat="1" applyFont="1" applyAlignment="1">
      <alignment/>
    </xf>
    <xf numFmtId="43" fontId="0" fillId="33" borderId="24" xfId="0" applyNumberFormat="1" applyFont="1" applyFill="1" applyBorder="1" applyAlignment="1">
      <alignment/>
    </xf>
    <xf numFmtId="171" fontId="0" fillId="34" borderId="24" xfId="0" applyNumberFormat="1" applyFont="1" applyFill="1" applyBorder="1" applyAlignment="1">
      <alignment horizontal="center"/>
    </xf>
    <xf numFmtId="0" fontId="26" fillId="0" borderId="0" xfId="0" applyFont="1" applyAlignment="1">
      <alignment/>
    </xf>
    <xf numFmtId="0" fontId="0" fillId="0" borderId="24" xfId="0" applyBorder="1" applyAlignment="1">
      <alignment vertical="center"/>
    </xf>
    <xf numFmtId="0" fontId="0" fillId="0" borderId="26" xfId="0" applyBorder="1" applyAlignment="1">
      <alignment vertical="center"/>
    </xf>
    <xf numFmtId="0" fontId="1" fillId="0" borderId="24" xfId="0" applyFont="1" applyBorder="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3" fillId="0" borderId="36" xfId="0" applyFont="1" applyBorder="1" applyAlignment="1">
      <alignment horizontal="center"/>
    </xf>
    <xf numFmtId="0" fontId="3" fillId="0" borderId="36" xfId="0" applyFont="1" applyBorder="1" applyAlignment="1">
      <alignment horizontal="center"/>
    </xf>
    <xf numFmtId="0" fontId="1" fillId="0" borderId="37" xfId="0" applyFont="1" applyFill="1" applyBorder="1" applyAlignment="1">
      <alignment horizontal="center"/>
    </xf>
    <xf numFmtId="0" fontId="0" fillId="0" borderId="37" xfId="0" applyFill="1" applyBorder="1" applyAlignment="1">
      <alignment horizontal="center"/>
    </xf>
    <xf numFmtId="0" fontId="3" fillId="0" borderId="37" xfId="0" applyFont="1" applyFill="1" applyBorder="1" applyAlignment="1">
      <alignment horizontal="center"/>
    </xf>
    <xf numFmtId="0" fontId="1" fillId="0" borderId="24" xfId="0" applyFont="1" applyFill="1" applyBorder="1" applyAlignment="1">
      <alignment horizontal="center"/>
    </xf>
    <xf numFmtId="0" fontId="3" fillId="0" borderId="24" xfId="0" applyFont="1" applyFill="1" applyBorder="1" applyAlignment="1">
      <alignment horizontal="center"/>
    </xf>
    <xf numFmtId="0" fontId="0" fillId="0" borderId="0" xfId="0" applyFill="1" applyBorder="1" applyAlignment="1">
      <alignment horizontal="center" vertical="center"/>
    </xf>
    <xf numFmtId="0" fontId="1" fillId="0" borderId="23" xfId="0" applyFont="1" applyFill="1" applyBorder="1" applyAlignment="1">
      <alignment vertical="center"/>
    </xf>
    <xf numFmtId="0" fontId="1" fillId="0" borderId="26" xfId="0" applyFont="1" applyFill="1" applyBorder="1" applyAlignment="1">
      <alignment vertical="center"/>
    </xf>
    <xf numFmtId="178" fontId="1" fillId="0" borderId="24" xfId="0" applyNumberFormat="1" applyFont="1" applyBorder="1" applyAlignment="1">
      <alignment horizontal="center" vertical="center"/>
    </xf>
    <xf numFmtId="0" fontId="1" fillId="0" borderId="23" xfId="0" applyFont="1" applyBorder="1" applyAlignment="1">
      <alignment vertical="center"/>
    </xf>
    <xf numFmtId="0" fontId="1" fillId="0" borderId="26" xfId="0" applyFont="1" applyBorder="1" applyAlignment="1">
      <alignment vertical="center"/>
    </xf>
    <xf numFmtId="0" fontId="1" fillId="0" borderId="25" xfId="0" applyFont="1" applyBorder="1" applyAlignment="1">
      <alignment horizontal="center" vertical="center"/>
    </xf>
    <xf numFmtId="0" fontId="23" fillId="0" borderId="0" xfId="0" applyFont="1" applyAlignment="1">
      <alignment/>
    </xf>
    <xf numFmtId="0" fontId="20" fillId="0" borderId="0" xfId="0" applyFont="1" applyAlignment="1">
      <alignment/>
    </xf>
    <xf numFmtId="0" fontId="0" fillId="0" borderId="24" xfId="0" applyBorder="1" applyAlignment="1">
      <alignment horizontal="center"/>
    </xf>
    <xf numFmtId="0" fontId="0" fillId="0" borderId="25" xfId="0" applyFont="1" applyBorder="1" applyAlignment="1">
      <alignment horizontal="right"/>
    </xf>
    <xf numFmtId="0" fontId="0" fillId="0" borderId="25" xfId="0" applyFont="1" applyBorder="1" applyAlignment="1">
      <alignment horizontal="center"/>
    </xf>
    <xf numFmtId="178" fontId="0" fillId="0" borderId="23" xfId="0" applyNumberFormat="1" applyFont="1" applyBorder="1" applyAlignment="1">
      <alignment horizontal="center"/>
    </xf>
    <xf numFmtId="2" fontId="0" fillId="0" borderId="0" xfId="0" applyNumberFormat="1" applyAlignment="1">
      <alignment/>
    </xf>
    <xf numFmtId="0" fontId="0" fillId="0" borderId="25" xfId="0" applyFont="1" applyBorder="1" applyAlignment="1">
      <alignment horizontal="left"/>
    </xf>
    <xf numFmtId="0" fontId="0" fillId="0" borderId="0" xfId="0" applyFont="1" applyAlignment="1">
      <alignment/>
    </xf>
    <xf numFmtId="0" fontId="0" fillId="0" borderId="23" xfId="0" applyFont="1" applyFill="1" applyBorder="1" applyAlignment="1">
      <alignment vertical="center"/>
    </xf>
    <xf numFmtId="0" fontId="0" fillId="0" borderId="25" xfId="0" applyFont="1" applyFill="1" applyBorder="1" applyAlignment="1">
      <alignment vertical="center"/>
    </xf>
    <xf numFmtId="0" fontId="0" fillId="0" borderId="24" xfId="0" applyFont="1" applyBorder="1" applyAlignment="1">
      <alignment horizontal="center" vertical="center"/>
    </xf>
    <xf numFmtId="0" fontId="1" fillId="0" borderId="24" xfId="0" applyFont="1" applyBorder="1" applyAlignment="1">
      <alignment horizontal="center" vertical="center" wrapText="1"/>
    </xf>
    <xf numFmtId="0" fontId="0" fillId="0" borderId="24" xfId="0" applyFont="1" applyBorder="1" applyAlignment="1">
      <alignment vertical="center"/>
    </xf>
    <xf numFmtId="0" fontId="0" fillId="0" borderId="34" xfId="0" applyBorder="1" applyAlignment="1">
      <alignment horizontal="center"/>
    </xf>
    <xf numFmtId="0" fontId="0" fillId="0" borderId="36" xfId="0" applyFont="1" applyBorder="1" applyAlignment="1">
      <alignment vertical="center"/>
    </xf>
    <xf numFmtId="190" fontId="0" fillId="0" borderId="0" xfId="0" applyNumberFormat="1" applyAlignment="1">
      <alignment horizontal="center"/>
    </xf>
    <xf numFmtId="0" fontId="0" fillId="0" borderId="38" xfId="0" applyBorder="1" applyAlignment="1">
      <alignment/>
    </xf>
    <xf numFmtId="0" fontId="0" fillId="0" borderId="39" xfId="0" applyBorder="1" applyAlignment="1">
      <alignment/>
    </xf>
    <xf numFmtId="0" fontId="1" fillId="0" borderId="38" xfId="0" applyFont="1" applyBorder="1" applyAlignment="1">
      <alignment/>
    </xf>
    <xf numFmtId="0" fontId="1" fillId="0" borderId="0" xfId="0" applyFont="1" applyBorder="1" applyAlignment="1">
      <alignment/>
    </xf>
    <xf numFmtId="0" fontId="0" fillId="0" borderId="40" xfId="0" applyBorder="1" applyAlignment="1">
      <alignment/>
    </xf>
    <xf numFmtId="0" fontId="0" fillId="0" borderId="41" xfId="0" applyBorder="1" applyAlignment="1">
      <alignment/>
    </xf>
    <xf numFmtId="0" fontId="0" fillId="0" borderId="27" xfId="0" applyBorder="1" applyAlignment="1">
      <alignment/>
    </xf>
    <xf numFmtId="0" fontId="0" fillId="0" borderId="42" xfId="0" applyBorder="1" applyAlignment="1">
      <alignment/>
    </xf>
    <xf numFmtId="0" fontId="0" fillId="0" borderId="31" xfId="0" applyBorder="1" applyAlignment="1">
      <alignment horizontal="center"/>
    </xf>
    <xf numFmtId="14" fontId="0" fillId="0" borderId="24" xfId="0" applyNumberFormat="1" applyBorder="1" applyAlignment="1">
      <alignment horizontal="center" vertical="center"/>
    </xf>
    <xf numFmtId="0" fontId="0" fillId="0" borderId="23" xfId="0" applyFont="1" applyFill="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178" fontId="0" fillId="0" borderId="24" xfId="0" applyNumberFormat="1" applyBorder="1" applyAlignment="1">
      <alignment horizontal="center" vertical="center"/>
    </xf>
    <xf numFmtId="0" fontId="0" fillId="0" borderId="23" xfId="0" applyFont="1" applyBorder="1" applyAlignment="1">
      <alignment vertical="center"/>
    </xf>
    <xf numFmtId="10" fontId="0" fillId="0" borderId="0" xfId="0" applyNumberFormat="1" applyFont="1" applyAlignment="1">
      <alignment/>
    </xf>
    <xf numFmtId="0" fontId="0" fillId="0" borderId="24" xfId="0" applyFont="1" applyBorder="1" applyAlignment="1">
      <alignment/>
    </xf>
    <xf numFmtId="0" fontId="0" fillId="0" borderId="24" xfId="0" applyFont="1" applyBorder="1" applyAlignment="1">
      <alignment horizontal="center" vertical="center"/>
    </xf>
    <xf numFmtId="181" fontId="0" fillId="0" borderId="24" xfId="42" applyNumberFormat="1" applyFont="1" applyBorder="1" applyAlignment="1">
      <alignment vertical="center"/>
    </xf>
    <xf numFmtId="0" fontId="0" fillId="0" borderId="24" xfId="0" applyFont="1" applyBorder="1" applyAlignment="1">
      <alignment vertical="center"/>
    </xf>
    <xf numFmtId="2" fontId="0" fillId="0" borderId="24" xfId="0" applyNumberFormat="1" applyBorder="1" applyAlignment="1">
      <alignment horizontal="center" vertical="center"/>
    </xf>
    <xf numFmtId="0" fontId="0" fillId="0" borderId="25" xfId="0" applyBorder="1" applyAlignment="1">
      <alignment horizontal="left"/>
    </xf>
    <xf numFmtId="192" fontId="0" fillId="0" borderId="26" xfId="0" applyNumberFormat="1" applyFont="1" applyBorder="1" applyAlignment="1">
      <alignment horizontal="center" vertical="center"/>
    </xf>
    <xf numFmtId="0" fontId="1" fillId="0" borderId="23" xfId="0" applyFont="1" applyBorder="1" applyAlignment="1">
      <alignment vertical="center"/>
    </xf>
    <xf numFmtId="0" fontId="0" fillId="0" borderId="0" xfId="0" applyAlignment="1">
      <alignment horizontal="center"/>
    </xf>
    <xf numFmtId="0" fontId="27" fillId="0" borderId="0" xfId="0" applyFont="1" applyAlignment="1">
      <alignment horizontal="center"/>
    </xf>
    <xf numFmtId="0" fontId="0" fillId="0" borderId="0" xfId="0" applyBorder="1" applyAlignment="1">
      <alignment horizontal="center"/>
    </xf>
    <xf numFmtId="0" fontId="8" fillId="0" borderId="0" xfId="0" applyFont="1" applyAlignment="1">
      <alignment horizontal="center"/>
    </xf>
    <xf numFmtId="0" fontId="0" fillId="0" borderId="24" xfId="0" applyBorder="1" applyAlignment="1">
      <alignment horizontal="center"/>
    </xf>
    <xf numFmtId="0" fontId="2" fillId="0" borderId="3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2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xf>
    <xf numFmtId="0" fontId="0" fillId="0" borderId="45" xfId="0" applyBorder="1" applyAlignment="1">
      <alignment horizont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14" fillId="0" borderId="11" xfId="0" applyFont="1" applyBorder="1" applyAlignment="1">
      <alignment horizont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0" xfId="0" applyFont="1" applyBorder="1" applyAlignment="1">
      <alignment horizontal="left" vertical="center"/>
    </xf>
    <xf numFmtId="0" fontId="0" fillId="0" borderId="22" xfId="0" applyFont="1" applyBorder="1" applyAlignment="1">
      <alignment horizontal="lef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7" fillId="0" borderId="0" xfId="0" applyFont="1" applyAlignment="1">
      <alignment horizontal="center"/>
    </xf>
    <xf numFmtId="0" fontId="11" fillId="33" borderId="23" xfId="0" applyFont="1" applyFill="1" applyBorder="1" applyAlignment="1">
      <alignment horizontal="center"/>
    </xf>
    <xf numFmtId="0" fontId="11" fillId="33" borderId="25" xfId="0" applyFont="1" applyFill="1" applyBorder="1" applyAlignment="1">
      <alignment horizontal="center"/>
    </xf>
    <xf numFmtId="0" fontId="11" fillId="33" borderId="26" xfId="0" applyFont="1" applyFill="1" applyBorder="1" applyAlignment="1">
      <alignment horizontal="center"/>
    </xf>
    <xf numFmtId="2" fontId="0" fillId="0" borderId="0" xfId="0" applyNumberFormat="1" applyFont="1" applyAlignment="1">
      <alignment horizontal="center"/>
    </xf>
    <xf numFmtId="0" fontId="13" fillId="0" borderId="10" xfId="0" applyFont="1" applyBorder="1" applyAlignment="1">
      <alignment horizont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0" fillId="0" borderId="23"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1" fillId="0" borderId="0" xfId="0" applyFont="1" applyAlignment="1">
      <alignment horizontal="left" vertical="center" wrapText="1"/>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4" fillId="0" borderId="10" xfId="0" applyFont="1" applyBorder="1" applyAlignment="1">
      <alignment horizontal="center"/>
    </xf>
    <xf numFmtId="0" fontId="0" fillId="0" borderId="0" xfId="0" applyFont="1" applyAlignment="1">
      <alignment horizontal="left"/>
    </xf>
    <xf numFmtId="0" fontId="13" fillId="0" borderId="10" xfId="0" applyFont="1" applyBorder="1" applyAlignment="1">
      <alignment horizontal="center"/>
    </xf>
    <xf numFmtId="2" fontId="0" fillId="0" borderId="0" xfId="0" applyNumberFormat="1" applyFont="1" applyAlignment="1">
      <alignment horizont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0" xfId="0" applyFont="1" applyBorder="1" applyAlignment="1">
      <alignment horizontal="left" vertical="center"/>
    </xf>
    <xf numFmtId="0" fontId="0" fillId="0" borderId="22" xfId="0" applyFont="1" applyBorder="1" applyAlignment="1">
      <alignment horizontal="lef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 xfId="0" applyFont="1" applyBorder="1" applyAlignment="1">
      <alignment horizontal="center"/>
    </xf>
    <xf numFmtId="0" fontId="0" fillId="0" borderId="23"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8"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wrapTex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9" fillId="0" borderId="23" xfId="0" applyFont="1" applyFill="1" applyBorder="1" applyAlignment="1">
      <alignment horizontal="center"/>
    </xf>
    <xf numFmtId="0" fontId="19" fillId="0" borderId="25" xfId="0" applyFont="1" applyFill="1" applyBorder="1" applyAlignment="1">
      <alignment horizontal="center"/>
    </xf>
    <xf numFmtId="0" fontId="19" fillId="0" borderId="26" xfId="0" applyFont="1" applyFill="1" applyBorder="1" applyAlignment="1">
      <alignment horizontal="center"/>
    </xf>
    <xf numFmtId="0" fontId="8" fillId="0" borderId="10" xfId="0" applyFont="1" applyBorder="1" applyAlignment="1">
      <alignment horizontal="center"/>
    </xf>
    <xf numFmtId="0" fontId="0" fillId="0" borderId="10" xfId="0" applyBorder="1" applyAlignment="1">
      <alignment horizont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center"/>
    </xf>
    <xf numFmtId="0" fontId="0" fillId="0" borderId="28" xfId="0" applyBorder="1" applyAlignment="1">
      <alignment horizontal="left" vertical="center" wrapText="1"/>
    </xf>
    <xf numFmtId="0" fontId="0" fillId="0" borderId="0" xfId="0" applyBorder="1" applyAlignment="1">
      <alignment horizontal="left" vertical="center" wrapText="1"/>
    </xf>
    <xf numFmtId="0" fontId="12" fillId="0" borderId="0" xfId="0" applyFont="1" applyAlignment="1">
      <alignment horizont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10" xfId="0" applyFont="1" applyBorder="1" applyAlignment="1">
      <alignment horizontal="left" vertical="center"/>
    </xf>
    <xf numFmtId="0" fontId="11" fillId="0" borderId="22"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1" xfId="0" applyFont="1" applyBorder="1" applyAlignment="1">
      <alignment horizontal="left" vertical="center" wrapText="1"/>
    </xf>
    <xf numFmtId="0" fontId="11" fillId="0" borderId="10" xfId="0" applyFont="1" applyBorder="1" applyAlignment="1">
      <alignment horizontal="left"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0" xfId="0" applyBorder="1" applyAlignment="1">
      <alignment horizontal="center" vertical="center"/>
    </xf>
    <xf numFmtId="2" fontId="9" fillId="0" borderId="30" xfId="0" applyNumberFormat="1" applyFont="1" applyBorder="1" applyAlignment="1">
      <alignment horizontal="center" vertical="center"/>
    </xf>
    <xf numFmtId="2" fontId="9" fillId="0" borderId="32" xfId="0" applyNumberFormat="1" applyFont="1" applyBorder="1" applyAlignment="1">
      <alignment horizontal="center" vertical="center"/>
    </xf>
    <xf numFmtId="2" fontId="9" fillId="0" borderId="33" xfId="0" applyNumberFormat="1" applyFont="1" applyBorder="1" applyAlignment="1">
      <alignment horizontal="center" vertical="center"/>
    </xf>
    <xf numFmtId="2" fontId="9" fillId="0" borderId="35" xfId="0" applyNumberFormat="1" applyFont="1" applyBorder="1" applyAlignment="1">
      <alignment horizontal="center" vertical="center"/>
    </xf>
    <xf numFmtId="0" fontId="1"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xf>
    <xf numFmtId="0" fontId="0" fillId="0" borderId="30" xfId="0" applyBorder="1" applyAlignment="1">
      <alignment horizontal="center"/>
    </xf>
    <xf numFmtId="0" fontId="0" fillId="0" borderId="32" xfId="0" applyBorder="1" applyAlignment="1">
      <alignment horizontal="center"/>
    </xf>
    <xf numFmtId="2" fontId="0" fillId="0" borderId="23" xfId="0" applyNumberFormat="1" applyBorder="1" applyAlignment="1">
      <alignment horizontal="center"/>
    </xf>
    <xf numFmtId="179" fontId="0" fillId="0" borderId="23" xfId="0" applyNumberFormat="1" applyFont="1" applyBorder="1" applyAlignment="1">
      <alignment horizontal="center"/>
    </xf>
    <xf numFmtId="0" fontId="0" fillId="0" borderId="26" xfId="0" applyFont="1" applyBorder="1" applyAlignment="1">
      <alignment horizontal="center"/>
    </xf>
    <xf numFmtId="2" fontId="0" fillId="0" borderId="25" xfId="0" applyNumberFormat="1" applyFont="1" applyBorder="1" applyAlignment="1">
      <alignment horizontal="center"/>
    </xf>
    <xf numFmtId="0" fontId="0" fillId="0" borderId="23" xfId="0" applyFont="1" applyBorder="1" applyAlignment="1">
      <alignment horizontal="center"/>
    </xf>
    <xf numFmtId="0" fontId="13" fillId="0" borderId="10" xfId="0" applyFont="1" applyBorder="1" applyAlignment="1">
      <alignment horizont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xf>
    <xf numFmtId="0" fontId="0" fillId="0" borderId="35" xfId="0" applyBorder="1" applyAlignment="1">
      <alignment horizontal="center"/>
    </xf>
    <xf numFmtId="0" fontId="24" fillId="0" borderId="0" xfId="0" applyFont="1" applyAlignment="1">
      <alignment horizontal="center"/>
    </xf>
    <xf numFmtId="2" fontId="0" fillId="0" borderId="25" xfId="0" applyNumberFormat="1" applyBorder="1" applyAlignment="1">
      <alignment horizontal="center"/>
    </xf>
    <xf numFmtId="2" fontId="28" fillId="33" borderId="30" xfId="0" applyNumberFormat="1" applyFont="1" applyFill="1" applyBorder="1" applyAlignment="1">
      <alignment horizontal="center" vertical="center"/>
    </xf>
    <xf numFmtId="2" fontId="28" fillId="33" borderId="32" xfId="0" applyNumberFormat="1" applyFont="1" applyFill="1" applyBorder="1" applyAlignment="1">
      <alignment horizontal="center" vertical="center"/>
    </xf>
    <xf numFmtId="2" fontId="28" fillId="33" borderId="33" xfId="0" applyNumberFormat="1" applyFont="1" applyFill="1" applyBorder="1" applyAlignment="1">
      <alignment horizontal="center" vertical="center"/>
    </xf>
    <xf numFmtId="2" fontId="28" fillId="33" borderId="35" xfId="0" applyNumberFormat="1" applyFont="1" applyFill="1" applyBorder="1" applyAlignment="1">
      <alignment horizontal="center" vertical="center"/>
    </xf>
    <xf numFmtId="2" fontId="31" fillId="35" borderId="30" xfId="0" applyNumberFormat="1" applyFont="1" applyFill="1" applyBorder="1" applyAlignment="1">
      <alignment horizontal="center" vertical="center"/>
    </xf>
    <xf numFmtId="2" fontId="31" fillId="35" borderId="32" xfId="0" applyNumberFormat="1" applyFont="1" applyFill="1" applyBorder="1" applyAlignment="1">
      <alignment horizontal="center" vertical="center"/>
    </xf>
    <xf numFmtId="2" fontId="31" fillId="35" borderId="33" xfId="0" applyNumberFormat="1" applyFont="1" applyFill="1" applyBorder="1" applyAlignment="1">
      <alignment horizontal="center" vertical="center"/>
    </xf>
    <xf numFmtId="2" fontId="31" fillId="35" borderId="35" xfId="0" applyNumberFormat="1" applyFont="1" applyFill="1" applyBorder="1" applyAlignment="1">
      <alignment horizontal="center" vertical="center"/>
    </xf>
    <xf numFmtId="2" fontId="28" fillId="0" borderId="30"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33" xfId="0" applyNumberFormat="1" applyFont="1" applyBorder="1" applyAlignment="1">
      <alignment horizontal="center" vertical="center"/>
    </xf>
    <xf numFmtId="2" fontId="28" fillId="0" borderId="35" xfId="0" applyNumberFormat="1" applyFont="1" applyBorder="1" applyAlignment="1">
      <alignment horizontal="center" vertical="center"/>
    </xf>
    <xf numFmtId="179" fontId="0" fillId="0" borderId="23" xfId="0" applyNumberFormat="1" applyBorder="1" applyAlignment="1">
      <alignment horizontal="center"/>
    </xf>
    <xf numFmtId="2" fontId="0" fillId="0" borderId="23" xfId="0" applyNumberFormat="1" applyFont="1" applyBorder="1" applyAlignment="1">
      <alignment horizontal="center"/>
    </xf>
    <xf numFmtId="0" fontId="25" fillId="0" borderId="0" xfId="0" applyFont="1" applyAlignment="1">
      <alignment horizontal="center"/>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190" fontId="0" fillId="0" borderId="0" xfId="0" applyNumberFormat="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0" fillId="0" borderId="0" xfId="0" applyFont="1" applyAlignment="1">
      <alignment horizontal="center"/>
    </xf>
    <xf numFmtId="0" fontId="12" fillId="0" borderId="0" xfId="0" applyFont="1" applyAlignment="1">
      <alignment horizontal="center"/>
    </xf>
    <xf numFmtId="0" fontId="10" fillId="33" borderId="23" xfId="0" applyFont="1" applyFill="1" applyBorder="1" applyAlignment="1">
      <alignment horizontal="center"/>
    </xf>
    <xf numFmtId="0" fontId="10" fillId="33" borderId="25" xfId="0" applyFont="1" applyFill="1" applyBorder="1" applyAlignment="1">
      <alignment horizontal="center"/>
    </xf>
    <xf numFmtId="0" fontId="10" fillId="33" borderId="26" xfId="0" applyFont="1" applyFill="1" applyBorder="1" applyAlignment="1">
      <alignment horizontal="center"/>
    </xf>
    <xf numFmtId="0" fontId="0" fillId="0" borderId="24" xfId="0" applyFont="1" applyBorder="1" applyAlignment="1">
      <alignment horizontal="center" vertical="center"/>
    </xf>
    <xf numFmtId="0" fontId="4" fillId="0" borderId="44" xfId="0" applyFont="1" applyBorder="1" applyAlignment="1">
      <alignment horizontal="center" vertical="center" wrapText="1"/>
    </xf>
    <xf numFmtId="0" fontId="29" fillId="0" borderId="44" xfId="0" applyFont="1" applyBorder="1" applyAlignment="1">
      <alignment horizontal="center" vertical="center"/>
    </xf>
    <xf numFmtId="0" fontId="29" fillId="0" borderId="0" xfId="0" applyFont="1" applyAlignment="1">
      <alignment horizontal="center" vertical="center"/>
    </xf>
    <xf numFmtId="0" fontId="23" fillId="0" borderId="49" xfId="0" applyFont="1" applyBorder="1" applyAlignment="1">
      <alignment horizontal="center"/>
    </xf>
    <xf numFmtId="0" fontId="23" fillId="0" borderId="50" xfId="0" applyFont="1" applyBorder="1" applyAlignment="1">
      <alignment horizontal="center"/>
    </xf>
    <xf numFmtId="0" fontId="23" fillId="0" borderId="51" xfId="0" applyFont="1" applyBorder="1" applyAlignment="1">
      <alignment horizont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9" fillId="0" borderId="43" xfId="0" applyFont="1" applyBorder="1" applyAlignment="1">
      <alignment horizontal="center" vertical="center"/>
    </xf>
    <xf numFmtId="0" fontId="29" fillId="0" borderId="37" xfId="0" applyFont="1" applyBorder="1" applyAlignment="1">
      <alignment horizontal="center" vertical="center"/>
    </xf>
    <xf numFmtId="0" fontId="0" fillId="0" borderId="44" xfId="0" applyFont="1" applyBorder="1" applyAlignment="1">
      <alignment horizontal="center" vertical="center" wrapText="1"/>
    </xf>
    <xf numFmtId="0" fontId="10" fillId="0" borderId="3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rgb="FFFF0000"/>
      </font>
    </dxf>
    <dxf>
      <font>
        <color rgb="FF0070C0"/>
      </font>
    </dxf>
    <dxf>
      <font>
        <color rgb="FF7030A0"/>
      </font>
    </dxf>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50</xdr:row>
      <xdr:rowOff>38100</xdr:rowOff>
    </xdr:from>
    <xdr:to>
      <xdr:col>15</xdr:col>
      <xdr:colOff>304800</xdr:colOff>
      <xdr:row>53</xdr:row>
      <xdr:rowOff>104775</xdr:rowOff>
    </xdr:to>
    <xdr:sp>
      <xdr:nvSpPr>
        <xdr:cNvPr id="1" name="Text Box 3"/>
        <xdr:cNvSpPr txBox="1">
          <a:spLocks noChangeArrowheads="1"/>
        </xdr:cNvSpPr>
      </xdr:nvSpPr>
      <xdr:spPr>
        <a:xfrm>
          <a:off x="3143250" y="6753225"/>
          <a:ext cx="2505075" cy="552450"/>
        </a:xfrm>
        <a:prstGeom prst="rect">
          <a:avLst/>
        </a:prstGeom>
        <a:noFill/>
        <a:ln w="9525" cmpd="sng">
          <a:noFill/>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To be submitted by the Department Head to the Principal at the end of the Month.</a:t>
          </a:r>
        </a:p>
      </xdr:txBody>
    </xdr:sp>
    <xdr:clientData/>
  </xdr:twoCellAnchor>
  <xdr:twoCellAnchor>
    <xdr:from>
      <xdr:col>0</xdr:col>
      <xdr:colOff>47625</xdr:colOff>
      <xdr:row>49</xdr:row>
      <xdr:rowOff>47625</xdr:rowOff>
    </xdr:from>
    <xdr:to>
      <xdr:col>1</xdr:col>
      <xdr:colOff>276225</xdr:colOff>
      <xdr:row>50</xdr:row>
      <xdr:rowOff>76200</xdr:rowOff>
    </xdr:to>
    <xdr:sp>
      <xdr:nvSpPr>
        <xdr:cNvPr id="2" name="Text Box 4"/>
        <xdr:cNvSpPr txBox="1">
          <a:spLocks noChangeArrowheads="1"/>
        </xdr:cNvSpPr>
      </xdr:nvSpPr>
      <xdr:spPr>
        <a:xfrm>
          <a:off x="47625" y="6600825"/>
          <a:ext cx="504825" cy="1905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CODE: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81</xdr:row>
      <xdr:rowOff>38100</xdr:rowOff>
    </xdr:from>
    <xdr:to>
      <xdr:col>15</xdr:col>
      <xdr:colOff>304800</xdr:colOff>
      <xdr:row>84</xdr:row>
      <xdr:rowOff>104775</xdr:rowOff>
    </xdr:to>
    <xdr:sp>
      <xdr:nvSpPr>
        <xdr:cNvPr id="1" name="Text Box 1"/>
        <xdr:cNvSpPr txBox="1">
          <a:spLocks noChangeArrowheads="1"/>
        </xdr:cNvSpPr>
      </xdr:nvSpPr>
      <xdr:spPr>
        <a:xfrm>
          <a:off x="3228975" y="10591800"/>
          <a:ext cx="2505075" cy="552450"/>
        </a:xfrm>
        <a:prstGeom prst="rect">
          <a:avLst/>
        </a:prstGeom>
        <a:noFill/>
        <a:ln w="9525" cmpd="sng">
          <a:noFill/>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To be submitted by the Department Head to the Principal at the end of the Month.</a:t>
          </a:r>
        </a:p>
      </xdr:txBody>
    </xdr:sp>
    <xdr:clientData/>
  </xdr:twoCellAnchor>
  <xdr:twoCellAnchor>
    <xdr:from>
      <xdr:col>0</xdr:col>
      <xdr:colOff>47625</xdr:colOff>
      <xdr:row>80</xdr:row>
      <xdr:rowOff>47625</xdr:rowOff>
    </xdr:from>
    <xdr:to>
      <xdr:col>1</xdr:col>
      <xdr:colOff>276225</xdr:colOff>
      <xdr:row>81</xdr:row>
      <xdr:rowOff>76200</xdr:rowOff>
    </xdr:to>
    <xdr:sp>
      <xdr:nvSpPr>
        <xdr:cNvPr id="2" name="Text Box 2"/>
        <xdr:cNvSpPr txBox="1">
          <a:spLocks noChangeArrowheads="1"/>
        </xdr:cNvSpPr>
      </xdr:nvSpPr>
      <xdr:spPr>
        <a:xfrm>
          <a:off x="47625" y="10439400"/>
          <a:ext cx="504825" cy="1905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CODE: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28575</xdr:rowOff>
    </xdr:from>
    <xdr:to>
      <xdr:col>29</xdr:col>
      <xdr:colOff>561975</xdr:colOff>
      <xdr:row>5</xdr:row>
      <xdr:rowOff>85725</xdr:rowOff>
    </xdr:to>
    <xdr:sp>
      <xdr:nvSpPr>
        <xdr:cNvPr id="1" name="Text Box 1"/>
        <xdr:cNvSpPr txBox="1">
          <a:spLocks noChangeArrowheads="1"/>
        </xdr:cNvSpPr>
      </xdr:nvSpPr>
      <xdr:spPr>
        <a:xfrm>
          <a:off x="5162550" y="2857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28</xdr:row>
      <xdr:rowOff>85725</xdr:rowOff>
    </xdr:from>
    <xdr:to>
      <xdr:col>25</xdr:col>
      <xdr:colOff>123825</xdr:colOff>
      <xdr:row>28</xdr:row>
      <xdr:rowOff>85725</xdr:rowOff>
    </xdr:to>
    <xdr:sp>
      <xdr:nvSpPr>
        <xdr:cNvPr id="2" name="Line 3"/>
        <xdr:cNvSpPr>
          <a:spLocks/>
        </xdr:cNvSpPr>
      </xdr:nvSpPr>
      <xdr:spPr>
        <a:xfrm>
          <a:off x="1314450" y="44481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35</xdr:row>
      <xdr:rowOff>85725</xdr:rowOff>
    </xdr:from>
    <xdr:to>
      <xdr:col>25</xdr:col>
      <xdr:colOff>123825</xdr:colOff>
      <xdr:row>35</xdr:row>
      <xdr:rowOff>85725</xdr:rowOff>
    </xdr:to>
    <xdr:sp>
      <xdr:nvSpPr>
        <xdr:cNvPr id="3" name="Line 4"/>
        <xdr:cNvSpPr>
          <a:spLocks/>
        </xdr:cNvSpPr>
      </xdr:nvSpPr>
      <xdr:spPr>
        <a:xfrm>
          <a:off x="1314450" y="57340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39</xdr:row>
      <xdr:rowOff>85725</xdr:rowOff>
    </xdr:from>
    <xdr:to>
      <xdr:col>25</xdr:col>
      <xdr:colOff>123825</xdr:colOff>
      <xdr:row>39</xdr:row>
      <xdr:rowOff>85725</xdr:rowOff>
    </xdr:to>
    <xdr:sp>
      <xdr:nvSpPr>
        <xdr:cNvPr id="4" name="Line 5"/>
        <xdr:cNvSpPr>
          <a:spLocks/>
        </xdr:cNvSpPr>
      </xdr:nvSpPr>
      <xdr:spPr>
        <a:xfrm>
          <a:off x="1314450" y="63817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47</xdr:row>
      <xdr:rowOff>85725</xdr:rowOff>
    </xdr:from>
    <xdr:to>
      <xdr:col>25</xdr:col>
      <xdr:colOff>123825</xdr:colOff>
      <xdr:row>47</xdr:row>
      <xdr:rowOff>85725</xdr:rowOff>
    </xdr:to>
    <xdr:sp>
      <xdr:nvSpPr>
        <xdr:cNvPr id="5" name="Line 6"/>
        <xdr:cNvSpPr>
          <a:spLocks/>
        </xdr:cNvSpPr>
      </xdr:nvSpPr>
      <xdr:spPr>
        <a:xfrm>
          <a:off x="1314450" y="76295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49</xdr:row>
      <xdr:rowOff>95250</xdr:rowOff>
    </xdr:from>
    <xdr:to>
      <xdr:col>25</xdr:col>
      <xdr:colOff>123825</xdr:colOff>
      <xdr:row>49</xdr:row>
      <xdr:rowOff>95250</xdr:rowOff>
    </xdr:to>
    <xdr:sp>
      <xdr:nvSpPr>
        <xdr:cNvPr id="6" name="Line 8"/>
        <xdr:cNvSpPr>
          <a:spLocks/>
        </xdr:cNvSpPr>
      </xdr:nvSpPr>
      <xdr:spPr>
        <a:xfrm>
          <a:off x="1562100" y="79629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64</xdr:row>
      <xdr:rowOff>85725</xdr:rowOff>
    </xdr:from>
    <xdr:to>
      <xdr:col>25</xdr:col>
      <xdr:colOff>123825</xdr:colOff>
      <xdr:row>64</xdr:row>
      <xdr:rowOff>85725</xdr:rowOff>
    </xdr:to>
    <xdr:sp>
      <xdr:nvSpPr>
        <xdr:cNvPr id="7" name="Line 9"/>
        <xdr:cNvSpPr>
          <a:spLocks/>
        </xdr:cNvSpPr>
      </xdr:nvSpPr>
      <xdr:spPr>
        <a:xfrm>
          <a:off x="1314450" y="102870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72</xdr:row>
      <xdr:rowOff>85725</xdr:rowOff>
    </xdr:from>
    <xdr:to>
      <xdr:col>25</xdr:col>
      <xdr:colOff>123825</xdr:colOff>
      <xdr:row>72</xdr:row>
      <xdr:rowOff>85725</xdr:rowOff>
    </xdr:to>
    <xdr:sp>
      <xdr:nvSpPr>
        <xdr:cNvPr id="8" name="Line 10"/>
        <xdr:cNvSpPr>
          <a:spLocks/>
        </xdr:cNvSpPr>
      </xdr:nvSpPr>
      <xdr:spPr>
        <a:xfrm>
          <a:off x="1314450" y="115633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74</xdr:row>
      <xdr:rowOff>95250</xdr:rowOff>
    </xdr:from>
    <xdr:to>
      <xdr:col>25</xdr:col>
      <xdr:colOff>123825</xdr:colOff>
      <xdr:row>74</xdr:row>
      <xdr:rowOff>95250</xdr:rowOff>
    </xdr:to>
    <xdr:sp>
      <xdr:nvSpPr>
        <xdr:cNvPr id="9" name="Line 11"/>
        <xdr:cNvSpPr>
          <a:spLocks/>
        </xdr:cNvSpPr>
      </xdr:nvSpPr>
      <xdr:spPr>
        <a:xfrm>
          <a:off x="1562100" y="1189672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126</xdr:row>
      <xdr:rowOff>28575</xdr:rowOff>
    </xdr:from>
    <xdr:to>
      <xdr:col>29</xdr:col>
      <xdr:colOff>561975</xdr:colOff>
      <xdr:row>131</xdr:row>
      <xdr:rowOff>85725</xdr:rowOff>
    </xdr:to>
    <xdr:sp>
      <xdr:nvSpPr>
        <xdr:cNvPr id="10" name="Text Box 12"/>
        <xdr:cNvSpPr txBox="1">
          <a:spLocks noChangeArrowheads="1"/>
        </xdr:cNvSpPr>
      </xdr:nvSpPr>
      <xdr:spPr>
        <a:xfrm>
          <a:off x="5162550" y="21393150"/>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154</xdr:row>
      <xdr:rowOff>85725</xdr:rowOff>
    </xdr:from>
    <xdr:to>
      <xdr:col>25</xdr:col>
      <xdr:colOff>123825</xdr:colOff>
      <xdr:row>154</xdr:row>
      <xdr:rowOff>85725</xdr:rowOff>
    </xdr:to>
    <xdr:sp>
      <xdr:nvSpPr>
        <xdr:cNvPr id="11" name="Line 13"/>
        <xdr:cNvSpPr>
          <a:spLocks/>
        </xdr:cNvSpPr>
      </xdr:nvSpPr>
      <xdr:spPr>
        <a:xfrm>
          <a:off x="1314450" y="258127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161</xdr:row>
      <xdr:rowOff>85725</xdr:rowOff>
    </xdr:from>
    <xdr:to>
      <xdr:col>25</xdr:col>
      <xdr:colOff>123825</xdr:colOff>
      <xdr:row>161</xdr:row>
      <xdr:rowOff>85725</xdr:rowOff>
    </xdr:to>
    <xdr:sp>
      <xdr:nvSpPr>
        <xdr:cNvPr id="12" name="Line 14"/>
        <xdr:cNvSpPr>
          <a:spLocks/>
        </xdr:cNvSpPr>
      </xdr:nvSpPr>
      <xdr:spPr>
        <a:xfrm>
          <a:off x="1314450" y="270986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165</xdr:row>
      <xdr:rowOff>85725</xdr:rowOff>
    </xdr:from>
    <xdr:to>
      <xdr:col>25</xdr:col>
      <xdr:colOff>123825</xdr:colOff>
      <xdr:row>165</xdr:row>
      <xdr:rowOff>85725</xdr:rowOff>
    </xdr:to>
    <xdr:sp>
      <xdr:nvSpPr>
        <xdr:cNvPr id="13" name="Line 15"/>
        <xdr:cNvSpPr>
          <a:spLocks/>
        </xdr:cNvSpPr>
      </xdr:nvSpPr>
      <xdr:spPr>
        <a:xfrm>
          <a:off x="1314450" y="277463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173</xdr:row>
      <xdr:rowOff>85725</xdr:rowOff>
    </xdr:from>
    <xdr:to>
      <xdr:col>25</xdr:col>
      <xdr:colOff>123825</xdr:colOff>
      <xdr:row>173</xdr:row>
      <xdr:rowOff>85725</xdr:rowOff>
    </xdr:to>
    <xdr:sp>
      <xdr:nvSpPr>
        <xdr:cNvPr id="14" name="Line 16"/>
        <xdr:cNvSpPr>
          <a:spLocks/>
        </xdr:cNvSpPr>
      </xdr:nvSpPr>
      <xdr:spPr>
        <a:xfrm>
          <a:off x="1314450" y="289941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175</xdr:row>
      <xdr:rowOff>95250</xdr:rowOff>
    </xdr:from>
    <xdr:to>
      <xdr:col>25</xdr:col>
      <xdr:colOff>123825</xdr:colOff>
      <xdr:row>175</xdr:row>
      <xdr:rowOff>95250</xdr:rowOff>
    </xdr:to>
    <xdr:sp>
      <xdr:nvSpPr>
        <xdr:cNvPr id="15" name="Line 17"/>
        <xdr:cNvSpPr>
          <a:spLocks/>
        </xdr:cNvSpPr>
      </xdr:nvSpPr>
      <xdr:spPr>
        <a:xfrm>
          <a:off x="1562100" y="2932747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190</xdr:row>
      <xdr:rowOff>85725</xdr:rowOff>
    </xdr:from>
    <xdr:to>
      <xdr:col>25</xdr:col>
      <xdr:colOff>123825</xdr:colOff>
      <xdr:row>190</xdr:row>
      <xdr:rowOff>85725</xdr:rowOff>
    </xdr:to>
    <xdr:sp>
      <xdr:nvSpPr>
        <xdr:cNvPr id="16" name="Line 18"/>
        <xdr:cNvSpPr>
          <a:spLocks/>
        </xdr:cNvSpPr>
      </xdr:nvSpPr>
      <xdr:spPr>
        <a:xfrm>
          <a:off x="1314450" y="316515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198</xdr:row>
      <xdr:rowOff>85725</xdr:rowOff>
    </xdr:from>
    <xdr:to>
      <xdr:col>25</xdr:col>
      <xdr:colOff>123825</xdr:colOff>
      <xdr:row>198</xdr:row>
      <xdr:rowOff>85725</xdr:rowOff>
    </xdr:to>
    <xdr:sp>
      <xdr:nvSpPr>
        <xdr:cNvPr id="17" name="Line 19"/>
        <xdr:cNvSpPr>
          <a:spLocks/>
        </xdr:cNvSpPr>
      </xdr:nvSpPr>
      <xdr:spPr>
        <a:xfrm>
          <a:off x="1314450" y="329279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200</xdr:row>
      <xdr:rowOff>95250</xdr:rowOff>
    </xdr:from>
    <xdr:to>
      <xdr:col>25</xdr:col>
      <xdr:colOff>123825</xdr:colOff>
      <xdr:row>200</xdr:row>
      <xdr:rowOff>95250</xdr:rowOff>
    </xdr:to>
    <xdr:sp>
      <xdr:nvSpPr>
        <xdr:cNvPr id="18" name="Line 20"/>
        <xdr:cNvSpPr>
          <a:spLocks/>
        </xdr:cNvSpPr>
      </xdr:nvSpPr>
      <xdr:spPr>
        <a:xfrm>
          <a:off x="1562100" y="332613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252</xdr:row>
      <xdr:rowOff>28575</xdr:rowOff>
    </xdr:from>
    <xdr:to>
      <xdr:col>29</xdr:col>
      <xdr:colOff>561975</xdr:colOff>
      <xdr:row>257</xdr:row>
      <xdr:rowOff>85725</xdr:rowOff>
    </xdr:to>
    <xdr:sp>
      <xdr:nvSpPr>
        <xdr:cNvPr id="19" name="Text Box 21"/>
        <xdr:cNvSpPr txBox="1">
          <a:spLocks noChangeArrowheads="1"/>
        </xdr:cNvSpPr>
      </xdr:nvSpPr>
      <xdr:spPr>
        <a:xfrm>
          <a:off x="5162550" y="4275772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280</xdr:row>
      <xdr:rowOff>85725</xdr:rowOff>
    </xdr:from>
    <xdr:to>
      <xdr:col>25</xdr:col>
      <xdr:colOff>123825</xdr:colOff>
      <xdr:row>280</xdr:row>
      <xdr:rowOff>85725</xdr:rowOff>
    </xdr:to>
    <xdr:sp>
      <xdr:nvSpPr>
        <xdr:cNvPr id="20" name="Line 22"/>
        <xdr:cNvSpPr>
          <a:spLocks/>
        </xdr:cNvSpPr>
      </xdr:nvSpPr>
      <xdr:spPr>
        <a:xfrm>
          <a:off x="1314450" y="471773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287</xdr:row>
      <xdr:rowOff>85725</xdr:rowOff>
    </xdr:from>
    <xdr:to>
      <xdr:col>25</xdr:col>
      <xdr:colOff>123825</xdr:colOff>
      <xdr:row>287</xdr:row>
      <xdr:rowOff>85725</xdr:rowOff>
    </xdr:to>
    <xdr:sp>
      <xdr:nvSpPr>
        <xdr:cNvPr id="21" name="Line 23"/>
        <xdr:cNvSpPr>
          <a:spLocks/>
        </xdr:cNvSpPr>
      </xdr:nvSpPr>
      <xdr:spPr>
        <a:xfrm>
          <a:off x="1314450" y="484632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291</xdr:row>
      <xdr:rowOff>85725</xdr:rowOff>
    </xdr:from>
    <xdr:to>
      <xdr:col>25</xdr:col>
      <xdr:colOff>123825</xdr:colOff>
      <xdr:row>291</xdr:row>
      <xdr:rowOff>85725</xdr:rowOff>
    </xdr:to>
    <xdr:sp>
      <xdr:nvSpPr>
        <xdr:cNvPr id="22" name="Line 24"/>
        <xdr:cNvSpPr>
          <a:spLocks/>
        </xdr:cNvSpPr>
      </xdr:nvSpPr>
      <xdr:spPr>
        <a:xfrm>
          <a:off x="1314450" y="491109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299</xdr:row>
      <xdr:rowOff>85725</xdr:rowOff>
    </xdr:from>
    <xdr:to>
      <xdr:col>25</xdr:col>
      <xdr:colOff>123825</xdr:colOff>
      <xdr:row>299</xdr:row>
      <xdr:rowOff>85725</xdr:rowOff>
    </xdr:to>
    <xdr:sp>
      <xdr:nvSpPr>
        <xdr:cNvPr id="23" name="Line 25"/>
        <xdr:cNvSpPr>
          <a:spLocks/>
        </xdr:cNvSpPr>
      </xdr:nvSpPr>
      <xdr:spPr>
        <a:xfrm>
          <a:off x="1314450" y="503586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301</xdr:row>
      <xdr:rowOff>95250</xdr:rowOff>
    </xdr:from>
    <xdr:to>
      <xdr:col>25</xdr:col>
      <xdr:colOff>123825</xdr:colOff>
      <xdr:row>301</xdr:row>
      <xdr:rowOff>95250</xdr:rowOff>
    </xdr:to>
    <xdr:sp>
      <xdr:nvSpPr>
        <xdr:cNvPr id="24" name="Line 26"/>
        <xdr:cNvSpPr>
          <a:spLocks/>
        </xdr:cNvSpPr>
      </xdr:nvSpPr>
      <xdr:spPr>
        <a:xfrm>
          <a:off x="1562100" y="5069205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316</xdr:row>
      <xdr:rowOff>85725</xdr:rowOff>
    </xdr:from>
    <xdr:to>
      <xdr:col>25</xdr:col>
      <xdr:colOff>123825</xdr:colOff>
      <xdr:row>316</xdr:row>
      <xdr:rowOff>85725</xdr:rowOff>
    </xdr:to>
    <xdr:sp>
      <xdr:nvSpPr>
        <xdr:cNvPr id="25" name="Line 27"/>
        <xdr:cNvSpPr>
          <a:spLocks/>
        </xdr:cNvSpPr>
      </xdr:nvSpPr>
      <xdr:spPr>
        <a:xfrm>
          <a:off x="1314450" y="530161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324</xdr:row>
      <xdr:rowOff>85725</xdr:rowOff>
    </xdr:from>
    <xdr:to>
      <xdr:col>25</xdr:col>
      <xdr:colOff>123825</xdr:colOff>
      <xdr:row>324</xdr:row>
      <xdr:rowOff>85725</xdr:rowOff>
    </xdr:to>
    <xdr:sp>
      <xdr:nvSpPr>
        <xdr:cNvPr id="26" name="Line 28"/>
        <xdr:cNvSpPr>
          <a:spLocks/>
        </xdr:cNvSpPr>
      </xdr:nvSpPr>
      <xdr:spPr>
        <a:xfrm>
          <a:off x="1314450" y="542925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326</xdr:row>
      <xdr:rowOff>95250</xdr:rowOff>
    </xdr:from>
    <xdr:to>
      <xdr:col>25</xdr:col>
      <xdr:colOff>123825</xdr:colOff>
      <xdr:row>326</xdr:row>
      <xdr:rowOff>95250</xdr:rowOff>
    </xdr:to>
    <xdr:sp>
      <xdr:nvSpPr>
        <xdr:cNvPr id="27" name="Line 29"/>
        <xdr:cNvSpPr>
          <a:spLocks/>
        </xdr:cNvSpPr>
      </xdr:nvSpPr>
      <xdr:spPr>
        <a:xfrm>
          <a:off x="1562100" y="5462587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504</xdr:row>
      <xdr:rowOff>28575</xdr:rowOff>
    </xdr:from>
    <xdr:to>
      <xdr:col>29</xdr:col>
      <xdr:colOff>561975</xdr:colOff>
      <xdr:row>509</xdr:row>
      <xdr:rowOff>85725</xdr:rowOff>
    </xdr:to>
    <xdr:sp>
      <xdr:nvSpPr>
        <xdr:cNvPr id="28" name="Text Box 30"/>
        <xdr:cNvSpPr txBox="1">
          <a:spLocks noChangeArrowheads="1"/>
        </xdr:cNvSpPr>
      </xdr:nvSpPr>
      <xdr:spPr>
        <a:xfrm>
          <a:off x="5162550" y="8548687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532</xdr:row>
      <xdr:rowOff>85725</xdr:rowOff>
    </xdr:from>
    <xdr:to>
      <xdr:col>25</xdr:col>
      <xdr:colOff>123825</xdr:colOff>
      <xdr:row>532</xdr:row>
      <xdr:rowOff>85725</xdr:rowOff>
    </xdr:to>
    <xdr:sp>
      <xdr:nvSpPr>
        <xdr:cNvPr id="29" name="Line 31"/>
        <xdr:cNvSpPr>
          <a:spLocks/>
        </xdr:cNvSpPr>
      </xdr:nvSpPr>
      <xdr:spPr>
        <a:xfrm>
          <a:off x="1314450" y="899064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539</xdr:row>
      <xdr:rowOff>85725</xdr:rowOff>
    </xdr:from>
    <xdr:to>
      <xdr:col>25</xdr:col>
      <xdr:colOff>123825</xdr:colOff>
      <xdr:row>539</xdr:row>
      <xdr:rowOff>85725</xdr:rowOff>
    </xdr:to>
    <xdr:sp>
      <xdr:nvSpPr>
        <xdr:cNvPr id="30" name="Line 32"/>
        <xdr:cNvSpPr>
          <a:spLocks/>
        </xdr:cNvSpPr>
      </xdr:nvSpPr>
      <xdr:spPr>
        <a:xfrm>
          <a:off x="1314450" y="911923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543</xdr:row>
      <xdr:rowOff>85725</xdr:rowOff>
    </xdr:from>
    <xdr:to>
      <xdr:col>25</xdr:col>
      <xdr:colOff>123825</xdr:colOff>
      <xdr:row>543</xdr:row>
      <xdr:rowOff>85725</xdr:rowOff>
    </xdr:to>
    <xdr:sp>
      <xdr:nvSpPr>
        <xdr:cNvPr id="31" name="Line 33"/>
        <xdr:cNvSpPr>
          <a:spLocks/>
        </xdr:cNvSpPr>
      </xdr:nvSpPr>
      <xdr:spPr>
        <a:xfrm>
          <a:off x="1314450" y="918400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551</xdr:row>
      <xdr:rowOff>85725</xdr:rowOff>
    </xdr:from>
    <xdr:to>
      <xdr:col>25</xdr:col>
      <xdr:colOff>123825</xdr:colOff>
      <xdr:row>551</xdr:row>
      <xdr:rowOff>85725</xdr:rowOff>
    </xdr:to>
    <xdr:sp>
      <xdr:nvSpPr>
        <xdr:cNvPr id="32" name="Line 34"/>
        <xdr:cNvSpPr>
          <a:spLocks/>
        </xdr:cNvSpPr>
      </xdr:nvSpPr>
      <xdr:spPr>
        <a:xfrm>
          <a:off x="1314450" y="930878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553</xdr:row>
      <xdr:rowOff>95250</xdr:rowOff>
    </xdr:from>
    <xdr:to>
      <xdr:col>25</xdr:col>
      <xdr:colOff>123825</xdr:colOff>
      <xdr:row>553</xdr:row>
      <xdr:rowOff>95250</xdr:rowOff>
    </xdr:to>
    <xdr:sp>
      <xdr:nvSpPr>
        <xdr:cNvPr id="33" name="Line 35"/>
        <xdr:cNvSpPr>
          <a:spLocks/>
        </xdr:cNvSpPr>
      </xdr:nvSpPr>
      <xdr:spPr>
        <a:xfrm>
          <a:off x="1562100" y="934212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568</xdr:row>
      <xdr:rowOff>85725</xdr:rowOff>
    </xdr:from>
    <xdr:to>
      <xdr:col>25</xdr:col>
      <xdr:colOff>123825</xdr:colOff>
      <xdr:row>568</xdr:row>
      <xdr:rowOff>85725</xdr:rowOff>
    </xdr:to>
    <xdr:sp>
      <xdr:nvSpPr>
        <xdr:cNvPr id="34" name="Line 36"/>
        <xdr:cNvSpPr>
          <a:spLocks/>
        </xdr:cNvSpPr>
      </xdr:nvSpPr>
      <xdr:spPr>
        <a:xfrm>
          <a:off x="1314450" y="957453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576</xdr:row>
      <xdr:rowOff>85725</xdr:rowOff>
    </xdr:from>
    <xdr:to>
      <xdr:col>25</xdr:col>
      <xdr:colOff>123825</xdr:colOff>
      <xdr:row>576</xdr:row>
      <xdr:rowOff>85725</xdr:rowOff>
    </xdr:to>
    <xdr:sp>
      <xdr:nvSpPr>
        <xdr:cNvPr id="35" name="Line 37"/>
        <xdr:cNvSpPr>
          <a:spLocks/>
        </xdr:cNvSpPr>
      </xdr:nvSpPr>
      <xdr:spPr>
        <a:xfrm>
          <a:off x="1314450" y="970216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578</xdr:row>
      <xdr:rowOff>95250</xdr:rowOff>
    </xdr:from>
    <xdr:to>
      <xdr:col>25</xdr:col>
      <xdr:colOff>123825</xdr:colOff>
      <xdr:row>578</xdr:row>
      <xdr:rowOff>95250</xdr:rowOff>
    </xdr:to>
    <xdr:sp>
      <xdr:nvSpPr>
        <xdr:cNvPr id="36" name="Line 38"/>
        <xdr:cNvSpPr>
          <a:spLocks/>
        </xdr:cNvSpPr>
      </xdr:nvSpPr>
      <xdr:spPr>
        <a:xfrm>
          <a:off x="1562100" y="9735502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378</xdr:row>
      <xdr:rowOff>28575</xdr:rowOff>
    </xdr:from>
    <xdr:to>
      <xdr:col>29</xdr:col>
      <xdr:colOff>561975</xdr:colOff>
      <xdr:row>383</xdr:row>
      <xdr:rowOff>85725</xdr:rowOff>
    </xdr:to>
    <xdr:sp>
      <xdr:nvSpPr>
        <xdr:cNvPr id="37" name="Text Box 73"/>
        <xdr:cNvSpPr txBox="1">
          <a:spLocks noChangeArrowheads="1"/>
        </xdr:cNvSpPr>
      </xdr:nvSpPr>
      <xdr:spPr>
        <a:xfrm>
          <a:off x="5162550" y="64122300"/>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406</xdr:row>
      <xdr:rowOff>85725</xdr:rowOff>
    </xdr:from>
    <xdr:to>
      <xdr:col>25</xdr:col>
      <xdr:colOff>123825</xdr:colOff>
      <xdr:row>406</xdr:row>
      <xdr:rowOff>85725</xdr:rowOff>
    </xdr:to>
    <xdr:sp>
      <xdr:nvSpPr>
        <xdr:cNvPr id="38" name="Line 74"/>
        <xdr:cNvSpPr>
          <a:spLocks/>
        </xdr:cNvSpPr>
      </xdr:nvSpPr>
      <xdr:spPr>
        <a:xfrm>
          <a:off x="1314450" y="685419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413</xdr:row>
      <xdr:rowOff>85725</xdr:rowOff>
    </xdr:from>
    <xdr:to>
      <xdr:col>25</xdr:col>
      <xdr:colOff>123825</xdr:colOff>
      <xdr:row>413</xdr:row>
      <xdr:rowOff>85725</xdr:rowOff>
    </xdr:to>
    <xdr:sp>
      <xdr:nvSpPr>
        <xdr:cNvPr id="39" name="Line 75"/>
        <xdr:cNvSpPr>
          <a:spLocks/>
        </xdr:cNvSpPr>
      </xdr:nvSpPr>
      <xdr:spPr>
        <a:xfrm>
          <a:off x="1314450" y="698277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417</xdr:row>
      <xdr:rowOff>85725</xdr:rowOff>
    </xdr:from>
    <xdr:to>
      <xdr:col>25</xdr:col>
      <xdr:colOff>123825</xdr:colOff>
      <xdr:row>417</xdr:row>
      <xdr:rowOff>85725</xdr:rowOff>
    </xdr:to>
    <xdr:sp>
      <xdr:nvSpPr>
        <xdr:cNvPr id="40" name="Line 76"/>
        <xdr:cNvSpPr>
          <a:spLocks/>
        </xdr:cNvSpPr>
      </xdr:nvSpPr>
      <xdr:spPr>
        <a:xfrm>
          <a:off x="1314450" y="704754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425</xdr:row>
      <xdr:rowOff>85725</xdr:rowOff>
    </xdr:from>
    <xdr:to>
      <xdr:col>25</xdr:col>
      <xdr:colOff>123825</xdr:colOff>
      <xdr:row>425</xdr:row>
      <xdr:rowOff>85725</xdr:rowOff>
    </xdr:to>
    <xdr:sp>
      <xdr:nvSpPr>
        <xdr:cNvPr id="41" name="Line 77"/>
        <xdr:cNvSpPr>
          <a:spLocks/>
        </xdr:cNvSpPr>
      </xdr:nvSpPr>
      <xdr:spPr>
        <a:xfrm>
          <a:off x="1314450" y="717232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427</xdr:row>
      <xdr:rowOff>95250</xdr:rowOff>
    </xdr:from>
    <xdr:to>
      <xdr:col>25</xdr:col>
      <xdr:colOff>123825</xdr:colOff>
      <xdr:row>427</xdr:row>
      <xdr:rowOff>95250</xdr:rowOff>
    </xdr:to>
    <xdr:sp>
      <xdr:nvSpPr>
        <xdr:cNvPr id="42" name="Line 78"/>
        <xdr:cNvSpPr>
          <a:spLocks/>
        </xdr:cNvSpPr>
      </xdr:nvSpPr>
      <xdr:spPr>
        <a:xfrm>
          <a:off x="1562100" y="7205662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442</xdr:row>
      <xdr:rowOff>85725</xdr:rowOff>
    </xdr:from>
    <xdr:to>
      <xdr:col>25</xdr:col>
      <xdr:colOff>123825</xdr:colOff>
      <xdr:row>442</xdr:row>
      <xdr:rowOff>85725</xdr:rowOff>
    </xdr:to>
    <xdr:sp>
      <xdr:nvSpPr>
        <xdr:cNvPr id="43" name="Line 79"/>
        <xdr:cNvSpPr>
          <a:spLocks/>
        </xdr:cNvSpPr>
      </xdr:nvSpPr>
      <xdr:spPr>
        <a:xfrm>
          <a:off x="1314450" y="743807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450</xdr:row>
      <xdr:rowOff>85725</xdr:rowOff>
    </xdr:from>
    <xdr:to>
      <xdr:col>25</xdr:col>
      <xdr:colOff>123825</xdr:colOff>
      <xdr:row>450</xdr:row>
      <xdr:rowOff>85725</xdr:rowOff>
    </xdr:to>
    <xdr:sp>
      <xdr:nvSpPr>
        <xdr:cNvPr id="44" name="Line 80"/>
        <xdr:cNvSpPr>
          <a:spLocks/>
        </xdr:cNvSpPr>
      </xdr:nvSpPr>
      <xdr:spPr>
        <a:xfrm>
          <a:off x="1314450" y="756570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452</xdr:row>
      <xdr:rowOff>95250</xdr:rowOff>
    </xdr:from>
    <xdr:to>
      <xdr:col>25</xdr:col>
      <xdr:colOff>123825</xdr:colOff>
      <xdr:row>452</xdr:row>
      <xdr:rowOff>95250</xdr:rowOff>
    </xdr:to>
    <xdr:sp>
      <xdr:nvSpPr>
        <xdr:cNvPr id="45" name="Line 81"/>
        <xdr:cNvSpPr>
          <a:spLocks/>
        </xdr:cNvSpPr>
      </xdr:nvSpPr>
      <xdr:spPr>
        <a:xfrm>
          <a:off x="1562100" y="7599045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630</xdr:row>
      <xdr:rowOff>28575</xdr:rowOff>
    </xdr:from>
    <xdr:to>
      <xdr:col>29</xdr:col>
      <xdr:colOff>561975</xdr:colOff>
      <xdr:row>635</xdr:row>
      <xdr:rowOff>85725</xdr:rowOff>
    </xdr:to>
    <xdr:sp>
      <xdr:nvSpPr>
        <xdr:cNvPr id="46" name="Text Box 30"/>
        <xdr:cNvSpPr txBox="1">
          <a:spLocks noChangeArrowheads="1"/>
        </xdr:cNvSpPr>
      </xdr:nvSpPr>
      <xdr:spPr>
        <a:xfrm>
          <a:off x="5162550" y="106851450"/>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658</xdr:row>
      <xdr:rowOff>85725</xdr:rowOff>
    </xdr:from>
    <xdr:to>
      <xdr:col>25</xdr:col>
      <xdr:colOff>123825</xdr:colOff>
      <xdr:row>658</xdr:row>
      <xdr:rowOff>85725</xdr:rowOff>
    </xdr:to>
    <xdr:sp>
      <xdr:nvSpPr>
        <xdr:cNvPr id="47" name="Line 31"/>
        <xdr:cNvSpPr>
          <a:spLocks/>
        </xdr:cNvSpPr>
      </xdr:nvSpPr>
      <xdr:spPr>
        <a:xfrm>
          <a:off x="1314450" y="1112710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665</xdr:row>
      <xdr:rowOff>85725</xdr:rowOff>
    </xdr:from>
    <xdr:to>
      <xdr:col>25</xdr:col>
      <xdr:colOff>123825</xdr:colOff>
      <xdr:row>665</xdr:row>
      <xdr:rowOff>85725</xdr:rowOff>
    </xdr:to>
    <xdr:sp>
      <xdr:nvSpPr>
        <xdr:cNvPr id="48" name="Line 32"/>
        <xdr:cNvSpPr>
          <a:spLocks/>
        </xdr:cNvSpPr>
      </xdr:nvSpPr>
      <xdr:spPr>
        <a:xfrm>
          <a:off x="1314450" y="1125569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669</xdr:row>
      <xdr:rowOff>85725</xdr:rowOff>
    </xdr:from>
    <xdr:to>
      <xdr:col>25</xdr:col>
      <xdr:colOff>123825</xdr:colOff>
      <xdr:row>669</xdr:row>
      <xdr:rowOff>85725</xdr:rowOff>
    </xdr:to>
    <xdr:sp>
      <xdr:nvSpPr>
        <xdr:cNvPr id="49" name="Line 33"/>
        <xdr:cNvSpPr>
          <a:spLocks/>
        </xdr:cNvSpPr>
      </xdr:nvSpPr>
      <xdr:spPr>
        <a:xfrm>
          <a:off x="1314450" y="1132046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677</xdr:row>
      <xdr:rowOff>85725</xdr:rowOff>
    </xdr:from>
    <xdr:to>
      <xdr:col>25</xdr:col>
      <xdr:colOff>123825</xdr:colOff>
      <xdr:row>677</xdr:row>
      <xdr:rowOff>85725</xdr:rowOff>
    </xdr:to>
    <xdr:sp>
      <xdr:nvSpPr>
        <xdr:cNvPr id="50" name="Line 34"/>
        <xdr:cNvSpPr>
          <a:spLocks/>
        </xdr:cNvSpPr>
      </xdr:nvSpPr>
      <xdr:spPr>
        <a:xfrm>
          <a:off x="1314450" y="1144524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679</xdr:row>
      <xdr:rowOff>95250</xdr:rowOff>
    </xdr:from>
    <xdr:to>
      <xdr:col>25</xdr:col>
      <xdr:colOff>123825</xdr:colOff>
      <xdr:row>679</xdr:row>
      <xdr:rowOff>95250</xdr:rowOff>
    </xdr:to>
    <xdr:sp>
      <xdr:nvSpPr>
        <xdr:cNvPr id="51" name="Line 35"/>
        <xdr:cNvSpPr>
          <a:spLocks/>
        </xdr:cNvSpPr>
      </xdr:nvSpPr>
      <xdr:spPr>
        <a:xfrm>
          <a:off x="1562100" y="11478577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694</xdr:row>
      <xdr:rowOff>85725</xdr:rowOff>
    </xdr:from>
    <xdr:to>
      <xdr:col>25</xdr:col>
      <xdr:colOff>123825</xdr:colOff>
      <xdr:row>694</xdr:row>
      <xdr:rowOff>85725</xdr:rowOff>
    </xdr:to>
    <xdr:sp>
      <xdr:nvSpPr>
        <xdr:cNvPr id="52" name="Line 36"/>
        <xdr:cNvSpPr>
          <a:spLocks/>
        </xdr:cNvSpPr>
      </xdr:nvSpPr>
      <xdr:spPr>
        <a:xfrm>
          <a:off x="1314450" y="1171098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702</xdr:row>
      <xdr:rowOff>85725</xdr:rowOff>
    </xdr:from>
    <xdr:to>
      <xdr:col>25</xdr:col>
      <xdr:colOff>123825</xdr:colOff>
      <xdr:row>702</xdr:row>
      <xdr:rowOff>85725</xdr:rowOff>
    </xdr:to>
    <xdr:sp>
      <xdr:nvSpPr>
        <xdr:cNvPr id="53" name="Line 37"/>
        <xdr:cNvSpPr>
          <a:spLocks/>
        </xdr:cNvSpPr>
      </xdr:nvSpPr>
      <xdr:spPr>
        <a:xfrm>
          <a:off x="1314450" y="1183862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704</xdr:row>
      <xdr:rowOff>95250</xdr:rowOff>
    </xdr:from>
    <xdr:to>
      <xdr:col>25</xdr:col>
      <xdr:colOff>123825</xdr:colOff>
      <xdr:row>704</xdr:row>
      <xdr:rowOff>95250</xdr:rowOff>
    </xdr:to>
    <xdr:sp>
      <xdr:nvSpPr>
        <xdr:cNvPr id="54" name="Line 38"/>
        <xdr:cNvSpPr>
          <a:spLocks/>
        </xdr:cNvSpPr>
      </xdr:nvSpPr>
      <xdr:spPr>
        <a:xfrm>
          <a:off x="1562100" y="1187196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756</xdr:row>
      <xdr:rowOff>28575</xdr:rowOff>
    </xdr:from>
    <xdr:to>
      <xdr:col>29</xdr:col>
      <xdr:colOff>561975</xdr:colOff>
      <xdr:row>761</xdr:row>
      <xdr:rowOff>85725</xdr:rowOff>
    </xdr:to>
    <xdr:sp>
      <xdr:nvSpPr>
        <xdr:cNvPr id="55" name="Text Box 30"/>
        <xdr:cNvSpPr txBox="1">
          <a:spLocks noChangeArrowheads="1"/>
        </xdr:cNvSpPr>
      </xdr:nvSpPr>
      <xdr:spPr>
        <a:xfrm>
          <a:off x="5162550" y="12821602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784</xdr:row>
      <xdr:rowOff>85725</xdr:rowOff>
    </xdr:from>
    <xdr:to>
      <xdr:col>25</xdr:col>
      <xdr:colOff>123825</xdr:colOff>
      <xdr:row>784</xdr:row>
      <xdr:rowOff>85725</xdr:rowOff>
    </xdr:to>
    <xdr:sp>
      <xdr:nvSpPr>
        <xdr:cNvPr id="56" name="Line 31"/>
        <xdr:cNvSpPr>
          <a:spLocks/>
        </xdr:cNvSpPr>
      </xdr:nvSpPr>
      <xdr:spPr>
        <a:xfrm>
          <a:off x="1314450" y="1326356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791</xdr:row>
      <xdr:rowOff>85725</xdr:rowOff>
    </xdr:from>
    <xdr:to>
      <xdr:col>25</xdr:col>
      <xdr:colOff>123825</xdr:colOff>
      <xdr:row>791</xdr:row>
      <xdr:rowOff>85725</xdr:rowOff>
    </xdr:to>
    <xdr:sp>
      <xdr:nvSpPr>
        <xdr:cNvPr id="57" name="Line 32"/>
        <xdr:cNvSpPr>
          <a:spLocks/>
        </xdr:cNvSpPr>
      </xdr:nvSpPr>
      <xdr:spPr>
        <a:xfrm>
          <a:off x="1314450" y="1339215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795</xdr:row>
      <xdr:rowOff>85725</xdr:rowOff>
    </xdr:from>
    <xdr:to>
      <xdr:col>25</xdr:col>
      <xdr:colOff>123825</xdr:colOff>
      <xdr:row>795</xdr:row>
      <xdr:rowOff>85725</xdr:rowOff>
    </xdr:to>
    <xdr:sp>
      <xdr:nvSpPr>
        <xdr:cNvPr id="58" name="Line 33"/>
        <xdr:cNvSpPr>
          <a:spLocks/>
        </xdr:cNvSpPr>
      </xdr:nvSpPr>
      <xdr:spPr>
        <a:xfrm>
          <a:off x="1314450" y="1345692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803</xdr:row>
      <xdr:rowOff>85725</xdr:rowOff>
    </xdr:from>
    <xdr:to>
      <xdr:col>25</xdr:col>
      <xdr:colOff>123825</xdr:colOff>
      <xdr:row>803</xdr:row>
      <xdr:rowOff>85725</xdr:rowOff>
    </xdr:to>
    <xdr:sp>
      <xdr:nvSpPr>
        <xdr:cNvPr id="59" name="Line 34"/>
        <xdr:cNvSpPr>
          <a:spLocks/>
        </xdr:cNvSpPr>
      </xdr:nvSpPr>
      <xdr:spPr>
        <a:xfrm>
          <a:off x="1314450" y="1358169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805</xdr:row>
      <xdr:rowOff>95250</xdr:rowOff>
    </xdr:from>
    <xdr:to>
      <xdr:col>25</xdr:col>
      <xdr:colOff>123825</xdr:colOff>
      <xdr:row>805</xdr:row>
      <xdr:rowOff>95250</xdr:rowOff>
    </xdr:to>
    <xdr:sp>
      <xdr:nvSpPr>
        <xdr:cNvPr id="60" name="Line 35"/>
        <xdr:cNvSpPr>
          <a:spLocks/>
        </xdr:cNvSpPr>
      </xdr:nvSpPr>
      <xdr:spPr>
        <a:xfrm>
          <a:off x="1562100" y="13615035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820</xdr:row>
      <xdr:rowOff>85725</xdr:rowOff>
    </xdr:from>
    <xdr:to>
      <xdr:col>25</xdr:col>
      <xdr:colOff>123825</xdr:colOff>
      <xdr:row>820</xdr:row>
      <xdr:rowOff>85725</xdr:rowOff>
    </xdr:to>
    <xdr:sp>
      <xdr:nvSpPr>
        <xdr:cNvPr id="61" name="Line 36"/>
        <xdr:cNvSpPr>
          <a:spLocks/>
        </xdr:cNvSpPr>
      </xdr:nvSpPr>
      <xdr:spPr>
        <a:xfrm>
          <a:off x="1314450" y="1384744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828</xdr:row>
      <xdr:rowOff>85725</xdr:rowOff>
    </xdr:from>
    <xdr:to>
      <xdr:col>25</xdr:col>
      <xdr:colOff>123825</xdr:colOff>
      <xdr:row>828</xdr:row>
      <xdr:rowOff>85725</xdr:rowOff>
    </xdr:to>
    <xdr:sp>
      <xdr:nvSpPr>
        <xdr:cNvPr id="62" name="Line 37"/>
        <xdr:cNvSpPr>
          <a:spLocks/>
        </xdr:cNvSpPr>
      </xdr:nvSpPr>
      <xdr:spPr>
        <a:xfrm>
          <a:off x="1314450" y="1397508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830</xdr:row>
      <xdr:rowOff>95250</xdr:rowOff>
    </xdr:from>
    <xdr:to>
      <xdr:col>25</xdr:col>
      <xdr:colOff>123825</xdr:colOff>
      <xdr:row>830</xdr:row>
      <xdr:rowOff>95250</xdr:rowOff>
    </xdr:to>
    <xdr:sp>
      <xdr:nvSpPr>
        <xdr:cNvPr id="63" name="Line 38"/>
        <xdr:cNvSpPr>
          <a:spLocks/>
        </xdr:cNvSpPr>
      </xdr:nvSpPr>
      <xdr:spPr>
        <a:xfrm>
          <a:off x="1562100" y="14008417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28575</xdr:rowOff>
    </xdr:from>
    <xdr:to>
      <xdr:col>29</xdr:col>
      <xdr:colOff>561975</xdr:colOff>
      <xdr:row>5</xdr:row>
      <xdr:rowOff>85725</xdr:rowOff>
    </xdr:to>
    <xdr:sp>
      <xdr:nvSpPr>
        <xdr:cNvPr id="1" name="Text Box 1"/>
        <xdr:cNvSpPr txBox="1">
          <a:spLocks noChangeArrowheads="1"/>
        </xdr:cNvSpPr>
      </xdr:nvSpPr>
      <xdr:spPr>
        <a:xfrm>
          <a:off x="5162550" y="2857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28</xdr:row>
      <xdr:rowOff>85725</xdr:rowOff>
    </xdr:from>
    <xdr:to>
      <xdr:col>25</xdr:col>
      <xdr:colOff>123825</xdr:colOff>
      <xdr:row>28</xdr:row>
      <xdr:rowOff>85725</xdr:rowOff>
    </xdr:to>
    <xdr:sp>
      <xdr:nvSpPr>
        <xdr:cNvPr id="2" name="Line 2"/>
        <xdr:cNvSpPr>
          <a:spLocks/>
        </xdr:cNvSpPr>
      </xdr:nvSpPr>
      <xdr:spPr>
        <a:xfrm>
          <a:off x="1314450" y="44481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35</xdr:row>
      <xdr:rowOff>85725</xdr:rowOff>
    </xdr:from>
    <xdr:to>
      <xdr:col>25</xdr:col>
      <xdr:colOff>123825</xdr:colOff>
      <xdr:row>35</xdr:row>
      <xdr:rowOff>85725</xdr:rowOff>
    </xdr:to>
    <xdr:sp>
      <xdr:nvSpPr>
        <xdr:cNvPr id="3" name="Line 3"/>
        <xdr:cNvSpPr>
          <a:spLocks/>
        </xdr:cNvSpPr>
      </xdr:nvSpPr>
      <xdr:spPr>
        <a:xfrm>
          <a:off x="1314450" y="57340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39</xdr:row>
      <xdr:rowOff>85725</xdr:rowOff>
    </xdr:from>
    <xdr:to>
      <xdr:col>25</xdr:col>
      <xdr:colOff>123825</xdr:colOff>
      <xdr:row>39</xdr:row>
      <xdr:rowOff>85725</xdr:rowOff>
    </xdr:to>
    <xdr:sp>
      <xdr:nvSpPr>
        <xdr:cNvPr id="4" name="Line 4"/>
        <xdr:cNvSpPr>
          <a:spLocks/>
        </xdr:cNvSpPr>
      </xdr:nvSpPr>
      <xdr:spPr>
        <a:xfrm>
          <a:off x="1314450" y="63817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47</xdr:row>
      <xdr:rowOff>85725</xdr:rowOff>
    </xdr:from>
    <xdr:to>
      <xdr:col>25</xdr:col>
      <xdr:colOff>123825</xdr:colOff>
      <xdr:row>47</xdr:row>
      <xdr:rowOff>85725</xdr:rowOff>
    </xdr:to>
    <xdr:sp>
      <xdr:nvSpPr>
        <xdr:cNvPr id="5" name="Line 5"/>
        <xdr:cNvSpPr>
          <a:spLocks/>
        </xdr:cNvSpPr>
      </xdr:nvSpPr>
      <xdr:spPr>
        <a:xfrm>
          <a:off x="1314450" y="76295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49</xdr:row>
      <xdr:rowOff>95250</xdr:rowOff>
    </xdr:from>
    <xdr:to>
      <xdr:col>25</xdr:col>
      <xdr:colOff>123825</xdr:colOff>
      <xdr:row>49</xdr:row>
      <xdr:rowOff>95250</xdr:rowOff>
    </xdr:to>
    <xdr:sp>
      <xdr:nvSpPr>
        <xdr:cNvPr id="6" name="Line 6"/>
        <xdr:cNvSpPr>
          <a:spLocks/>
        </xdr:cNvSpPr>
      </xdr:nvSpPr>
      <xdr:spPr>
        <a:xfrm>
          <a:off x="1562100" y="79629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64</xdr:row>
      <xdr:rowOff>85725</xdr:rowOff>
    </xdr:from>
    <xdr:to>
      <xdr:col>25</xdr:col>
      <xdr:colOff>123825</xdr:colOff>
      <xdr:row>64</xdr:row>
      <xdr:rowOff>85725</xdr:rowOff>
    </xdr:to>
    <xdr:sp>
      <xdr:nvSpPr>
        <xdr:cNvPr id="7" name="Line 7"/>
        <xdr:cNvSpPr>
          <a:spLocks/>
        </xdr:cNvSpPr>
      </xdr:nvSpPr>
      <xdr:spPr>
        <a:xfrm>
          <a:off x="1314450" y="102870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72</xdr:row>
      <xdr:rowOff>85725</xdr:rowOff>
    </xdr:from>
    <xdr:to>
      <xdr:col>25</xdr:col>
      <xdr:colOff>123825</xdr:colOff>
      <xdr:row>72</xdr:row>
      <xdr:rowOff>85725</xdr:rowOff>
    </xdr:to>
    <xdr:sp>
      <xdr:nvSpPr>
        <xdr:cNvPr id="8" name="Line 8"/>
        <xdr:cNvSpPr>
          <a:spLocks/>
        </xdr:cNvSpPr>
      </xdr:nvSpPr>
      <xdr:spPr>
        <a:xfrm>
          <a:off x="1314450" y="115633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74</xdr:row>
      <xdr:rowOff>95250</xdr:rowOff>
    </xdr:from>
    <xdr:to>
      <xdr:col>25</xdr:col>
      <xdr:colOff>123825</xdr:colOff>
      <xdr:row>74</xdr:row>
      <xdr:rowOff>95250</xdr:rowOff>
    </xdr:to>
    <xdr:sp>
      <xdr:nvSpPr>
        <xdr:cNvPr id="9" name="Line 9"/>
        <xdr:cNvSpPr>
          <a:spLocks/>
        </xdr:cNvSpPr>
      </xdr:nvSpPr>
      <xdr:spPr>
        <a:xfrm>
          <a:off x="1562100" y="1189672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126</xdr:row>
      <xdr:rowOff>28575</xdr:rowOff>
    </xdr:from>
    <xdr:to>
      <xdr:col>29</xdr:col>
      <xdr:colOff>561975</xdr:colOff>
      <xdr:row>131</xdr:row>
      <xdr:rowOff>85725</xdr:rowOff>
    </xdr:to>
    <xdr:sp>
      <xdr:nvSpPr>
        <xdr:cNvPr id="10" name="Text Box 10"/>
        <xdr:cNvSpPr txBox="1">
          <a:spLocks noChangeArrowheads="1"/>
        </xdr:cNvSpPr>
      </xdr:nvSpPr>
      <xdr:spPr>
        <a:xfrm>
          <a:off x="5162550" y="21393150"/>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154</xdr:row>
      <xdr:rowOff>85725</xdr:rowOff>
    </xdr:from>
    <xdr:to>
      <xdr:col>25</xdr:col>
      <xdr:colOff>123825</xdr:colOff>
      <xdr:row>154</xdr:row>
      <xdr:rowOff>85725</xdr:rowOff>
    </xdr:to>
    <xdr:sp>
      <xdr:nvSpPr>
        <xdr:cNvPr id="11" name="Line 11"/>
        <xdr:cNvSpPr>
          <a:spLocks/>
        </xdr:cNvSpPr>
      </xdr:nvSpPr>
      <xdr:spPr>
        <a:xfrm>
          <a:off x="1314450" y="258127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161</xdr:row>
      <xdr:rowOff>85725</xdr:rowOff>
    </xdr:from>
    <xdr:to>
      <xdr:col>25</xdr:col>
      <xdr:colOff>123825</xdr:colOff>
      <xdr:row>161</xdr:row>
      <xdr:rowOff>85725</xdr:rowOff>
    </xdr:to>
    <xdr:sp>
      <xdr:nvSpPr>
        <xdr:cNvPr id="12" name="Line 12"/>
        <xdr:cNvSpPr>
          <a:spLocks/>
        </xdr:cNvSpPr>
      </xdr:nvSpPr>
      <xdr:spPr>
        <a:xfrm>
          <a:off x="1314450" y="270986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165</xdr:row>
      <xdr:rowOff>85725</xdr:rowOff>
    </xdr:from>
    <xdr:to>
      <xdr:col>25</xdr:col>
      <xdr:colOff>123825</xdr:colOff>
      <xdr:row>165</xdr:row>
      <xdr:rowOff>85725</xdr:rowOff>
    </xdr:to>
    <xdr:sp>
      <xdr:nvSpPr>
        <xdr:cNvPr id="13" name="Line 13"/>
        <xdr:cNvSpPr>
          <a:spLocks/>
        </xdr:cNvSpPr>
      </xdr:nvSpPr>
      <xdr:spPr>
        <a:xfrm>
          <a:off x="1314450" y="277463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173</xdr:row>
      <xdr:rowOff>85725</xdr:rowOff>
    </xdr:from>
    <xdr:to>
      <xdr:col>25</xdr:col>
      <xdr:colOff>123825</xdr:colOff>
      <xdr:row>173</xdr:row>
      <xdr:rowOff>85725</xdr:rowOff>
    </xdr:to>
    <xdr:sp>
      <xdr:nvSpPr>
        <xdr:cNvPr id="14" name="Line 14"/>
        <xdr:cNvSpPr>
          <a:spLocks/>
        </xdr:cNvSpPr>
      </xdr:nvSpPr>
      <xdr:spPr>
        <a:xfrm>
          <a:off x="1314450" y="289941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175</xdr:row>
      <xdr:rowOff>95250</xdr:rowOff>
    </xdr:from>
    <xdr:to>
      <xdr:col>25</xdr:col>
      <xdr:colOff>123825</xdr:colOff>
      <xdr:row>175</xdr:row>
      <xdr:rowOff>95250</xdr:rowOff>
    </xdr:to>
    <xdr:sp>
      <xdr:nvSpPr>
        <xdr:cNvPr id="15" name="Line 15"/>
        <xdr:cNvSpPr>
          <a:spLocks/>
        </xdr:cNvSpPr>
      </xdr:nvSpPr>
      <xdr:spPr>
        <a:xfrm>
          <a:off x="1562100" y="2932747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190</xdr:row>
      <xdr:rowOff>85725</xdr:rowOff>
    </xdr:from>
    <xdr:to>
      <xdr:col>25</xdr:col>
      <xdr:colOff>123825</xdr:colOff>
      <xdr:row>190</xdr:row>
      <xdr:rowOff>85725</xdr:rowOff>
    </xdr:to>
    <xdr:sp>
      <xdr:nvSpPr>
        <xdr:cNvPr id="16" name="Line 16"/>
        <xdr:cNvSpPr>
          <a:spLocks/>
        </xdr:cNvSpPr>
      </xdr:nvSpPr>
      <xdr:spPr>
        <a:xfrm>
          <a:off x="1314450" y="316515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198</xdr:row>
      <xdr:rowOff>85725</xdr:rowOff>
    </xdr:from>
    <xdr:to>
      <xdr:col>25</xdr:col>
      <xdr:colOff>123825</xdr:colOff>
      <xdr:row>198</xdr:row>
      <xdr:rowOff>85725</xdr:rowOff>
    </xdr:to>
    <xdr:sp>
      <xdr:nvSpPr>
        <xdr:cNvPr id="17" name="Line 17"/>
        <xdr:cNvSpPr>
          <a:spLocks/>
        </xdr:cNvSpPr>
      </xdr:nvSpPr>
      <xdr:spPr>
        <a:xfrm>
          <a:off x="1314450" y="329279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200</xdr:row>
      <xdr:rowOff>95250</xdr:rowOff>
    </xdr:from>
    <xdr:to>
      <xdr:col>25</xdr:col>
      <xdr:colOff>123825</xdr:colOff>
      <xdr:row>200</xdr:row>
      <xdr:rowOff>95250</xdr:rowOff>
    </xdr:to>
    <xdr:sp>
      <xdr:nvSpPr>
        <xdr:cNvPr id="18" name="Line 18"/>
        <xdr:cNvSpPr>
          <a:spLocks/>
        </xdr:cNvSpPr>
      </xdr:nvSpPr>
      <xdr:spPr>
        <a:xfrm>
          <a:off x="1562100" y="332613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252</xdr:row>
      <xdr:rowOff>28575</xdr:rowOff>
    </xdr:from>
    <xdr:to>
      <xdr:col>29</xdr:col>
      <xdr:colOff>561975</xdr:colOff>
      <xdr:row>257</xdr:row>
      <xdr:rowOff>85725</xdr:rowOff>
    </xdr:to>
    <xdr:sp>
      <xdr:nvSpPr>
        <xdr:cNvPr id="19" name="Text Box 19"/>
        <xdr:cNvSpPr txBox="1">
          <a:spLocks noChangeArrowheads="1"/>
        </xdr:cNvSpPr>
      </xdr:nvSpPr>
      <xdr:spPr>
        <a:xfrm>
          <a:off x="5162550" y="4275772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280</xdr:row>
      <xdr:rowOff>85725</xdr:rowOff>
    </xdr:from>
    <xdr:to>
      <xdr:col>25</xdr:col>
      <xdr:colOff>123825</xdr:colOff>
      <xdr:row>280</xdr:row>
      <xdr:rowOff>85725</xdr:rowOff>
    </xdr:to>
    <xdr:sp>
      <xdr:nvSpPr>
        <xdr:cNvPr id="20" name="Line 20"/>
        <xdr:cNvSpPr>
          <a:spLocks/>
        </xdr:cNvSpPr>
      </xdr:nvSpPr>
      <xdr:spPr>
        <a:xfrm>
          <a:off x="1314450" y="471773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287</xdr:row>
      <xdr:rowOff>85725</xdr:rowOff>
    </xdr:from>
    <xdr:to>
      <xdr:col>25</xdr:col>
      <xdr:colOff>123825</xdr:colOff>
      <xdr:row>287</xdr:row>
      <xdr:rowOff>85725</xdr:rowOff>
    </xdr:to>
    <xdr:sp>
      <xdr:nvSpPr>
        <xdr:cNvPr id="21" name="Line 21"/>
        <xdr:cNvSpPr>
          <a:spLocks/>
        </xdr:cNvSpPr>
      </xdr:nvSpPr>
      <xdr:spPr>
        <a:xfrm>
          <a:off x="1314450" y="484632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291</xdr:row>
      <xdr:rowOff>85725</xdr:rowOff>
    </xdr:from>
    <xdr:to>
      <xdr:col>25</xdr:col>
      <xdr:colOff>123825</xdr:colOff>
      <xdr:row>291</xdr:row>
      <xdr:rowOff>85725</xdr:rowOff>
    </xdr:to>
    <xdr:sp>
      <xdr:nvSpPr>
        <xdr:cNvPr id="22" name="Line 22"/>
        <xdr:cNvSpPr>
          <a:spLocks/>
        </xdr:cNvSpPr>
      </xdr:nvSpPr>
      <xdr:spPr>
        <a:xfrm>
          <a:off x="1314450" y="491109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299</xdr:row>
      <xdr:rowOff>85725</xdr:rowOff>
    </xdr:from>
    <xdr:to>
      <xdr:col>25</xdr:col>
      <xdr:colOff>123825</xdr:colOff>
      <xdr:row>299</xdr:row>
      <xdr:rowOff>85725</xdr:rowOff>
    </xdr:to>
    <xdr:sp>
      <xdr:nvSpPr>
        <xdr:cNvPr id="23" name="Line 23"/>
        <xdr:cNvSpPr>
          <a:spLocks/>
        </xdr:cNvSpPr>
      </xdr:nvSpPr>
      <xdr:spPr>
        <a:xfrm>
          <a:off x="1314450" y="503586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301</xdr:row>
      <xdr:rowOff>95250</xdr:rowOff>
    </xdr:from>
    <xdr:to>
      <xdr:col>25</xdr:col>
      <xdr:colOff>123825</xdr:colOff>
      <xdr:row>301</xdr:row>
      <xdr:rowOff>95250</xdr:rowOff>
    </xdr:to>
    <xdr:sp>
      <xdr:nvSpPr>
        <xdr:cNvPr id="24" name="Line 24"/>
        <xdr:cNvSpPr>
          <a:spLocks/>
        </xdr:cNvSpPr>
      </xdr:nvSpPr>
      <xdr:spPr>
        <a:xfrm>
          <a:off x="1562100" y="5069205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316</xdr:row>
      <xdr:rowOff>85725</xdr:rowOff>
    </xdr:from>
    <xdr:to>
      <xdr:col>25</xdr:col>
      <xdr:colOff>123825</xdr:colOff>
      <xdr:row>316</xdr:row>
      <xdr:rowOff>85725</xdr:rowOff>
    </xdr:to>
    <xdr:sp>
      <xdr:nvSpPr>
        <xdr:cNvPr id="25" name="Line 25"/>
        <xdr:cNvSpPr>
          <a:spLocks/>
        </xdr:cNvSpPr>
      </xdr:nvSpPr>
      <xdr:spPr>
        <a:xfrm>
          <a:off x="1314450" y="530161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324</xdr:row>
      <xdr:rowOff>85725</xdr:rowOff>
    </xdr:from>
    <xdr:to>
      <xdr:col>25</xdr:col>
      <xdr:colOff>123825</xdr:colOff>
      <xdr:row>324</xdr:row>
      <xdr:rowOff>85725</xdr:rowOff>
    </xdr:to>
    <xdr:sp>
      <xdr:nvSpPr>
        <xdr:cNvPr id="26" name="Line 26"/>
        <xdr:cNvSpPr>
          <a:spLocks/>
        </xdr:cNvSpPr>
      </xdr:nvSpPr>
      <xdr:spPr>
        <a:xfrm>
          <a:off x="1314450" y="542925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326</xdr:row>
      <xdr:rowOff>95250</xdr:rowOff>
    </xdr:from>
    <xdr:to>
      <xdr:col>25</xdr:col>
      <xdr:colOff>123825</xdr:colOff>
      <xdr:row>326</xdr:row>
      <xdr:rowOff>95250</xdr:rowOff>
    </xdr:to>
    <xdr:sp>
      <xdr:nvSpPr>
        <xdr:cNvPr id="27" name="Line 27"/>
        <xdr:cNvSpPr>
          <a:spLocks/>
        </xdr:cNvSpPr>
      </xdr:nvSpPr>
      <xdr:spPr>
        <a:xfrm>
          <a:off x="1562100" y="5462587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504</xdr:row>
      <xdr:rowOff>28575</xdr:rowOff>
    </xdr:from>
    <xdr:to>
      <xdr:col>29</xdr:col>
      <xdr:colOff>561975</xdr:colOff>
      <xdr:row>509</xdr:row>
      <xdr:rowOff>85725</xdr:rowOff>
    </xdr:to>
    <xdr:sp>
      <xdr:nvSpPr>
        <xdr:cNvPr id="28" name="Text Box 28"/>
        <xdr:cNvSpPr txBox="1">
          <a:spLocks noChangeArrowheads="1"/>
        </xdr:cNvSpPr>
      </xdr:nvSpPr>
      <xdr:spPr>
        <a:xfrm>
          <a:off x="5162550" y="8548687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532</xdr:row>
      <xdr:rowOff>85725</xdr:rowOff>
    </xdr:from>
    <xdr:to>
      <xdr:col>25</xdr:col>
      <xdr:colOff>123825</xdr:colOff>
      <xdr:row>532</xdr:row>
      <xdr:rowOff>85725</xdr:rowOff>
    </xdr:to>
    <xdr:sp>
      <xdr:nvSpPr>
        <xdr:cNvPr id="29" name="Line 29"/>
        <xdr:cNvSpPr>
          <a:spLocks/>
        </xdr:cNvSpPr>
      </xdr:nvSpPr>
      <xdr:spPr>
        <a:xfrm>
          <a:off x="1314450" y="899064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539</xdr:row>
      <xdr:rowOff>85725</xdr:rowOff>
    </xdr:from>
    <xdr:to>
      <xdr:col>25</xdr:col>
      <xdr:colOff>123825</xdr:colOff>
      <xdr:row>539</xdr:row>
      <xdr:rowOff>85725</xdr:rowOff>
    </xdr:to>
    <xdr:sp>
      <xdr:nvSpPr>
        <xdr:cNvPr id="30" name="Line 30"/>
        <xdr:cNvSpPr>
          <a:spLocks/>
        </xdr:cNvSpPr>
      </xdr:nvSpPr>
      <xdr:spPr>
        <a:xfrm>
          <a:off x="1314450" y="911923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543</xdr:row>
      <xdr:rowOff>85725</xdr:rowOff>
    </xdr:from>
    <xdr:to>
      <xdr:col>25</xdr:col>
      <xdr:colOff>123825</xdr:colOff>
      <xdr:row>543</xdr:row>
      <xdr:rowOff>85725</xdr:rowOff>
    </xdr:to>
    <xdr:sp>
      <xdr:nvSpPr>
        <xdr:cNvPr id="31" name="Line 31"/>
        <xdr:cNvSpPr>
          <a:spLocks/>
        </xdr:cNvSpPr>
      </xdr:nvSpPr>
      <xdr:spPr>
        <a:xfrm>
          <a:off x="1314450" y="918400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551</xdr:row>
      <xdr:rowOff>85725</xdr:rowOff>
    </xdr:from>
    <xdr:to>
      <xdr:col>25</xdr:col>
      <xdr:colOff>123825</xdr:colOff>
      <xdr:row>551</xdr:row>
      <xdr:rowOff>85725</xdr:rowOff>
    </xdr:to>
    <xdr:sp>
      <xdr:nvSpPr>
        <xdr:cNvPr id="32" name="Line 32"/>
        <xdr:cNvSpPr>
          <a:spLocks/>
        </xdr:cNvSpPr>
      </xdr:nvSpPr>
      <xdr:spPr>
        <a:xfrm>
          <a:off x="1314450" y="930878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553</xdr:row>
      <xdr:rowOff>95250</xdr:rowOff>
    </xdr:from>
    <xdr:to>
      <xdr:col>25</xdr:col>
      <xdr:colOff>123825</xdr:colOff>
      <xdr:row>553</xdr:row>
      <xdr:rowOff>95250</xdr:rowOff>
    </xdr:to>
    <xdr:sp>
      <xdr:nvSpPr>
        <xdr:cNvPr id="33" name="Line 33"/>
        <xdr:cNvSpPr>
          <a:spLocks/>
        </xdr:cNvSpPr>
      </xdr:nvSpPr>
      <xdr:spPr>
        <a:xfrm>
          <a:off x="1562100" y="934212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568</xdr:row>
      <xdr:rowOff>85725</xdr:rowOff>
    </xdr:from>
    <xdr:to>
      <xdr:col>25</xdr:col>
      <xdr:colOff>123825</xdr:colOff>
      <xdr:row>568</xdr:row>
      <xdr:rowOff>85725</xdr:rowOff>
    </xdr:to>
    <xdr:sp>
      <xdr:nvSpPr>
        <xdr:cNvPr id="34" name="Line 34"/>
        <xdr:cNvSpPr>
          <a:spLocks/>
        </xdr:cNvSpPr>
      </xdr:nvSpPr>
      <xdr:spPr>
        <a:xfrm>
          <a:off x="1314450" y="957453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576</xdr:row>
      <xdr:rowOff>85725</xdr:rowOff>
    </xdr:from>
    <xdr:to>
      <xdr:col>25</xdr:col>
      <xdr:colOff>123825</xdr:colOff>
      <xdr:row>576</xdr:row>
      <xdr:rowOff>85725</xdr:rowOff>
    </xdr:to>
    <xdr:sp>
      <xdr:nvSpPr>
        <xdr:cNvPr id="35" name="Line 35"/>
        <xdr:cNvSpPr>
          <a:spLocks/>
        </xdr:cNvSpPr>
      </xdr:nvSpPr>
      <xdr:spPr>
        <a:xfrm>
          <a:off x="1314450" y="970216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578</xdr:row>
      <xdr:rowOff>95250</xdr:rowOff>
    </xdr:from>
    <xdr:to>
      <xdr:col>25</xdr:col>
      <xdr:colOff>123825</xdr:colOff>
      <xdr:row>578</xdr:row>
      <xdr:rowOff>95250</xdr:rowOff>
    </xdr:to>
    <xdr:sp>
      <xdr:nvSpPr>
        <xdr:cNvPr id="36" name="Line 36"/>
        <xdr:cNvSpPr>
          <a:spLocks/>
        </xdr:cNvSpPr>
      </xdr:nvSpPr>
      <xdr:spPr>
        <a:xfrm>
          <a:off x="1562100" y="9735502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409575</xdr:colOff>
      <xdr:row>378</xdr:row>
      <xdr:rowOff>28575</xdr:rowOff>
    </xdr:from>
    <xdr:to>
      <xdr:col>29</xdr:col>
      <xdr:colOff>561975</xdr:colOff>
      <xdr:row>383</xdr:row>
      <xdr:rowOff>85725</xdr:rowOff>
    </xdr:to>
    <xdr:sp>
      <xdr:nvSpPr>
        <xdr:cNvPr id="37" name="Text Box 37"/>
        <xdr:cNvSpPr txBox="1">
          <a:spLocks noChangeArrowheads="1"/>
        </xdr:cNvSpPr>
      </xdr:nvSpPr>
      <xdr:spPr>
        <a:xfrm>
          <a:off x="5162550" y="64122300"/>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406</xdr:row>
      <xdr:rowOff>85725</xdr:rowOff>
    </xdr:from>
    <xdr:to>
      <xdr:col>25</xdr:col>
      <xdr:colOff>123825</xdr:colOff>
      <xdr:row>406</xdr:row>
      <xdr:rowOff>85725</xdr:rowOff>
    </xdr:to>
    <xdr:sp>
      <xdr:nvSpPr>
        <xdr:cNvPr id="38" name="Line 38"/>
        <xdr:cNvSpPr>
          <a:spLocks/>
        </xdr:cNvSpPr>
      </xdr:nvSpPr>
      <xdr:spPr>
        <a:xfrm>
          <a:off x="1314450" y="685419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413</xdr:row>
      <xdr:rowOff>85725</xdr:rowOff>
    </xdr:from>
    <xdr:to>
      <xdr:col>25</xdr:col>
      <xdr:colOff>123825</xdr:colOff>
      <xdr:row>413</xdr:row>
      <xdr:rowOff>85725</xdr:rowOff>
    </xdr:to>
    <xdr:sp>
      <xdr:nvSpPr>
        <xdr:cNvPr id="39" name="Line 39"/>
        <xdr:cNvSpPr>
          <a:spLocks/>
        </xdr:cNvSpPr>
      </xdr:nvSpPr>
      <xdr:spPr>
        <a:xfrm>
          <a:off x="1314450" y="698277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417</xdr:row>
      <xdr:rowOff>85725</xdr:rowOff>
    </xdr:from>
    <xdr:to>
      <xdr:col>25</xdr:col>
      <xdr:colOff>123825</xdr:colOff>
      <xdr:row>417</xdr:row>
      <xdr:rowOff>85725</xdr:rowOff>
    </xdr:to>
    <xdr:sp>
      <xdr:nvSpPr>
        <xdr:cNvPr id="40" name="Line 40"/>
        <xdr:cNvSpPr>
          <a:spLocks/>
        </xdr:cNvSpPr>
      </xdr:nvSpPr>
      <xdr:spPr>
        <a:xfrm>
          <a:off x="1314450" y="704754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425</xdr:row>
      <xdr:rowOff>85725</xdr:rowOff>
    </xdr:from>
    <xdr:to>
      <xdr:col>25</xdr:col>
      <xdr:colOff>123825</xdr:colOff>
      <xdr:row>425</xdr:row>
      <xdr:rowOff>85725</xdr:rowOff>
    </xdr:to>
    <xdr:sp>
      <xdr:nvSpPr>
        <xdr:cNvPr id="41" name="Line 41"/>
        <xdr:cNvSpPr>
          <a:spLocks/>
        </xdr:cNvSpPr>
      </xdr:nvSpPr>
      <xdr:spPr>
        <a:xfrm>
          <a:off x="1314450" y="717232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427</xdr:row>
      <xdr:rowOff>95250</xdr:rowOff>
    </xdr:from>
    <xdr:to>
      <xdr:col>25</xdr:col>
      <xdr:colOff>123825</xdr:colOff>
      <xdr:row>427</xdr:row>
      <xdr:rowOff>95250</xdr:rowOff>
    </xdr:to>
    <xdr:sp>
      <xdr:nvSpPr>
        <xdr:cNvPr id="42" name="Line 42"/>
        <xdr:cNvSpPr>
          <a:spLocks/>
        </xdr:cNvSpPr>
      </xdr:nvSpPr>
      <xdr:spPr>
        <a:xfrm>
          <a:off x="1562100" y="7205662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442</xdr:row>
      <xdr:rowOff>85725</xdr:rowOff>
    </xdr:from>
    <xdr:to>
      <xdr:col>25</xdr:col>
      <xdr:colOff>123825</xdr:colOff>
      <xdr:row>442</xdr:row>
      <xdr:rowOff>85725</xdr:rowOff>
    </xdr:to>
    <xdr:sp>
      <xdr:nvSpPr>
        <xdr:cNvPr id="43" name="Line 43"/>
        <xdr:cNvSpPr>
          <a:spLocks/>
        </xdr:cNvSpPr>
      </xdr:nvSpPr>
      <xdr:spPr>
        <a:xfrm>
          <a:off x="1314450" y="743807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450</xdr:row>
      <xdr:rowOff>85725</xdr:rowOff>
    </xdr:from>
    <xdr:to>
      <xdr:col>25</xdr:col>
      <xdr:colOff>123825</xdr:colOff>
      <xdr:row>450</xdr:row>
      <xdr:rowOff>85725</xdr:rowOff>
    </xdr:to>
    <xdr:sp>
      <xdr:nvSpPr>
        <xdr:cNvPr id="44" name="Line 44"/>
        <xdr:cNvSpPr>
          <a:spLocks/>
        </xdr:cNvSpPr>
      </xdr:nvSpPr>
      <xdr:spPr>
        <a:xfrm>
          <a:off x="1314450" y="756570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452</xdr:row>
      <xdr:rowOff>95250</xdr:rowOff>
    </xdr:from>
    <xdr:to>
      <xdr:col>25</xdr:col>
      <xdr:colOff>123825</xdr:colOff>
      <xdr:row>452</xdr:row>
      <xdr:rowOff>95250</xdr:rowOff>
    </xdr:to>
    <xdr:sp>
      <xdr:nvSpPr>
        <xdr:cNvPr id="45" name="Line 45"/>
        <xdr:cNvSpPr>
          <a:spLocks/>
        </xdr:cNvSpPr>
      </xdr:nvSpPr>
      <xdr:spPr>
        <a:xfrm>
          <a:off x="1562100" y="7599045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28575</xdr:rowOff>
    </xdr:from>
    <xdr:to>
      <xdr:col>29</xdr:col>
      <xdr:colOff>561975</xdr:colOff>
      <xdr:row>5</xdr:row>
      <xdr:rowOff>85725</xdr:rowOff>
    </xdr:to>
    <xdr:sp>
      <xdr:nvSpPr>
        <xdr:cNvPr id="1" name="Text Box 1"/>
        <xdr:cNvSpPr txBox="1">
          <a:spLocks noChangeArrowheads="1"/>
        </xdr:cNvSpPr>
      </xdr:nvSpPr>
      <xdr:spPr>
        <a:xfrm>
          <a:off x="5162550" y="28575"/>
          <a:ext cx="1571625" cy="8667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Legend :
</a:t>
          </a:r>
          <a:r>
            <a:rPr lang="en-US" cap="none" sz="800" b="0" i="0" u="none" baseline="0">
              <a:solidFill>
                <a:srgbClr val="000000"/>
              </a:solidFill>
              <a:latin typeface="Arial"/>
              <a:ea typeface="Arial"/>
              <a:cs typeface="Arial"/>
            </a:rPr>
            <a:t>   10     O     Oustanding
</a:t>
          </a:r>
          <a:r>
            <a:rPr lang="en-US" cap="none" sz="800" b="0" i="0" u="none" baseline="0">
              <a:solidFill>
                <a:srgbClr val="000000"/>
              </a:solidFill>
              <a:latin typeface="Arial"/>
              <a:ea typeface="Arial"/>
              <a:cs typeface="Arial"/>
            </a:rPr>
            <a:t>    8     VS   Very Satisfactory
</a:t>
          </a:r>
          <a:r>
            <a:rPr lang="en-US" cap="none" sz="800" b="0" i="0" u="none" baseline="0">
              <a:solidFill>
                <a:srgbClr val="000000"/>
              </a:solidFill>
              <a:latin typeface="Arial"/>
              <a:ea typeface="Arial"/>
              <a:cs typeface="Arial"/>
            </a:rPr>
            <a:t>     6     S     Satisfactory
</a:t>
          </a:r>
          <a:r>
            <a:rPr lang="en-US" cap="none" sz="800" b="0" i="0" u="none" baseline="0">
              <a:solidFill>
                <a:srgbClr val="000000"/>
              </a:solidFill>
              <a:latin typeface="Arial"/>
              <a:ea typeface="Arial"/>
              <a:cs typeface="Arial"/>
            </a:rPr>
            <a:t>     4     U     Unsatisfactory
</a:t>
          </a:r>
          <a:r>
            <a:rPr lang="en-US" cap="none" sz="800" b="0" i="0" u="none" baseline="0">
              <a:solidFill>
                <a:srgbClr val="000000"/>
              </a:solidFill>
              <a:latin typeface="Arial"/>
              <a:ea typeface="Arial"/>
              <a:cs typeface="Arial"/>
            </a:rPr>
            <a:t>     2     P     Poor</a:t>
          </a:r>
        </a:p>
      </xdr:txBody>
    </xdr:sp>
    <xdr:clientData/>
  </xdr:twoCellAnchor>
  <xdr:twoCellAnchor>
    <xdr:from>
      <xdr:col>7</xdr:col>
      <xdr:colOff>0</xdr:colOff>
      <xdr:row>28</xdr:row>
      <xdr:rowOff>85725</xdr:rowOff>
    </xdr:from>
    <xdr:to>
      <xdr:col>25</xdr:col>
      <xdr:colOff>123825</xdr:colOff>
      <xdr:row>28</xdr:row>
      <xdr:rowOff>85725</xdr:rowOff>
    </xdr:to>
    <xdr:sp>
      <xdr:nvSpPr>
        <xdr:cNvPr id="2" name="Line 2"/>
        <xdr:cNvSpPr>
          <a:spLocks/>
        </xdr:cNvSpPr>
      </xdr:nvSpPr>
      <xdr:spPr>
        <a:xfrm>
          <a:off x="1314450" y="444817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35</xdr:row>
      <xdr:rowOff>85725</xdr:rowOff>
    </xdr:from>
    <xdr:to>
      <xdr:col>25</xdr:col>
      <xdr:colOff>123825</xdr:colOff>
      <xdr:row>35</xdr:row>
      <xdr:rowOff>85725</xdr:rowOff>
    </xdr:to>
    <xdr:sp>
      <xdr:nvSpPr>
        <xdr:cNvPr id="3" name="Line 3"/>
        <xdr:cNvSpPr>
          <a:spLocks/>
        </xdr:cNvSpPr>
      </xdr:nvSpPr>
      <xdr:spPr>
        <a:xfrm>
          <a:off x="1314450" y="57340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39</xdr:row>
      <xdr:rowOff>85725</xdr:rowOff>
    </xdr:from>
    <xdr:to>
      <xdr:col>25</xdr:col>
      <xdr:colOff>123825</xdr:colOff>
      <xdr:row>39</xdr:row>
      <xdr:rowOff>85725</xdr:rowOff>
    </xdr:to>
    <xdr:sp>
      <xdr:nvSpPr>
        <xdr:cNvPr id="4" name="Line 4"/>
        <xdr:cNvSpPr>
          <a:spLocks/>
        </xdr:cNvSpPr>
      </xdr:nvSpPr>
      <xdr:spPr>
        <a:xfrm>
          <a:off x="1314450" y="638175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47</xdr:row>
      <xdr:rowOff>85725</xdr:rowOff>
    </xdr:from>
    <xdr:to>
      <xdr:col>25</xdr:col>
      <xdr:colOff>123825</xdr:colOff>
      <xdr:row>47</xdr:row>
      <xdr:rowOff>85725</xdr:rowOff>
    </xdr:to>
    <xdr:sp>
      <xdr:nvSpPr>
        <xdr:cNvPr id="5" name="Line 5"/>
        <xdr:cNvSpPr>
          <a:spLocks/>
        </xdr:cNvSpPr>
      </xdr:nvSpPr>
      <xdr:spPr>
        <a:xfrm>
          <a:off x="1314450" y="7629525"/>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49</xdr:row>
      <xdr:rowOff>95250</xdr:rowOff>
    </xdr:from>
    <xdr:to>
      <xdr:col>25</xdr:col>
      <xdr:colOff>123825</xdr:colOff>
      <xdr:row>49</xdr:row>
      <xdr:rowOff>95250</xdr:rowOff>
    </xdr:to>
    <xdr:sp>
      <xdr:nvSpPr>
        <xdr:cNvPr id="6" name="Line 6"/>
        <xdr:cNvSpPr>
          <a:spLocks/>
        </xdr:cNvSpPr>
      </xdr:nvSpPr>
      <xdr:spPr>
        <a:xfrm>
          <a:off x="1562100" y="7962900"/>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64</xdr:row>
      <xdr:rowOff>85725</xdr:rowOff>
    </xdr:from>
    <xdr:to>
      <xdr:col>25</xdr:col>
      <xdr:colOff>123825</xdr:colOff>
      <xdr:row>64</xdr:row>
      <xdr:rowOff>85725</xdr:rowOff>
    </xdr:to>
    <xdr:sp>
      <xdr:nvSpPr>
        <xdr:cNvPr id="7" name="Line 7"/>
        <xdr:cNvSpPr>
          <a:spLocks/>
        </xdr:cNvSpPr>
      </xdr:nvSpPr>
      <xdr:spPr>
        <a:xfrm>
          <a:off x="1314450" y="102870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74</xdr:row>
      <xdr:rowOff>85725</xdr:rowOff>
    </xdr:from>
    <xdr:to>
      <xdr:col>25</xdr:col>
      <xdr:colOff>123825</xdr:colOff>
      <xdr:row>74</xdr:row>
      <xdr:rowOff>85725</xdr:rowOff>
    </xdr:to>
    <xdr:sp>
      <xdr:nvSpPr>
        <xdr:cNvPr id="8" name="Line 8"/>
        <xdr:cNvSpPr>
          <a:spLocks/>
        </xdr:cNvSpPr>
      </xdr:nvSpPr>
      <xdr:spPr>
        <a:xfrm>
          <a:off x="1314450" y="11887200"/>
          <a:ext cx="338137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76</xdr:row>
      <xdr:rowOff>95250</xdr:rowOff>
    </xdr:from>
    <xdr:to>
      <xdr:col>25</xdr:col>
      <xdr:colOff>123825</xdr:colOff>
      <xdr:row>76</xdr:row>
      <xdr:rowOff>95250</xdr:rowOff>
    </xdr:to>
    <xdr:sp>
      <xdr:nvSpPr>
        <xdr:cNvPr id="9" name="Line 9"/>
        <xdr:cNvSpPr>
          <a:spLocks/>
        </xdr:cNvSpPr>
      </xdr:nvSpPr>
      <xdr:spPr>
        <a:xfrm>
          <a:off x="1562100" y="12220575"/>
          <a:ext cx="3133725" cy="0"/>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0</xdr:row>
      <xdr:rowOff>0</xdr:rowOff>
    </xdr:from>
    <xdr:to>
      <xdr:col>8</xdr:col>
      <xdr:colOff>838200</xdr:colOff>
      <xdr:row>3</xdr:row>
      <xdr:rowOff>38100</xdr:rowOff>
    </xdr:to>
    <xdr:pic>
      <xdr:nvPicPr>
        <xdr:cNvPr id="1" name="Picture 1" descr="DeEd Logo Txt-1"/>
        <xdr:cNvPicPr preferRelativeResize="1">
          <a:picLocks noChangeAspect="1"/>
        </xdr:cNvPicPr>
      </xdr:nvPicPr>
      <xdr:blipFill>
        <a:blip r:embed="rId1"/>
        <a:stretch>
          <a:fillRect/>
        </a:stretch>
      </xdr:blipFill>
      <xdr:spPr>
        <a:xfrm>
          <a:off x="4429125" y="0"/>
          <a:ext cx="1800225" cy="523875"/>
        </a:xfrm>
        <a:prstGeom prst="rect">
          <a:avLst/>
        </a:prstGeom>
        <a:noFill/>
        <a:ln w="9525" cmpd="sng">
          <a:noFill/>
        </a:ln>
      </xdr:spPr>
    </xdr:pic>
    <xdr:clientData/>
  </xdr:twoCellAnchor>
  <xdr:twoCellAnchor>
    <xdr:from>
      <xdr:col>0</xdr:col>
      <xdr:colOff>0</xdr:colOff>
      <xdr:row>1</xdr:row>
      <xdr:rowOff>123825</xdr:rowOff>
    </xdr:from>
    <xdr:to>
      <xdr:col>5</xdr:col>
      <xdr:colOff>28575</xdr:colOff>
      <xdr:row>2</xdr:row>
      <xdr:rowOff>123825</xdr:rowOff>
    </xdr:to>
    <xdr:sp>
      <xdr:nvSpPr>
        <xdr:cNvPr id="2" name="WordArt 2"/>
        <xdr:cNvSpPr>
          <a:spLocks/>
        </xdr:cNvSpPr>
      </xdr:nvSpPr>
      <xdr:spPr>
        <a:xfrm>
          <a:off x="0" y="285750"/>
          <a:ext cx="3076575" cy="1619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Times New Roman"/>
              <a:cs typeface="Times New Roman"/>
            </a:rPr>
            <a:t>DIVISION OF CEBU PROVINCE</a:t>
          </a:r>
        </a:p>
      </xdr:txBody>
    </xdr:sp>
    <xdr:clientData/>
  </xdr:twoCellAnchor>
  <xdr:twoCellAnchor>
    <xdr:from>
      <xdr:col>0</xdr:col>
      <xdr:colOff>9525</xdr:colOff>
      <xdr:row>3</xdr:row>
      <xdr:rowOff>76200</xdr:rowOff>
    </xdr:from>
    <xdr:to>
      <xdr:col>8</xdr:col>
      <xdr:colOff>895350</xdr:colOff>
      <xdr:row>3</xdr:row>
      <xdr:rowOff>85725</xdr:rowOff>
    </xdr:to>
    <xdr:sp>
      <xdr:nvSpPr>
        <xdr:cNvPr id="3" name="Line 3"/>
        <xdr:cNvSpPr>
          <a:spLocks/>
        </xdr:cNvSpPr>
      </xdr:nvSpPr>
      <xdr:spPr>
        <a:xfrm flipV="1">
          <a:off x="9525" y="561975"/>
          <a:ext cx="6276975" cy="9525"/>
        </a:xfrm>
        <a:prstGeom prst="line">
          <a:avLst/>
        </a:prstGeom>
        <a:noFill/>
        <a:ln w="76200" cmpd="tri">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17</xdr:row>
      <xdr:rowOff>133350</xdr:rowOff>
    </xdr:from>
    <xdr:to>
      <xdr:col>9</xdr:col>
      <xdr:colOff>0</xdr:colOff>
      <xdr:row>27</xdr:row>
      <xdr:rowOff>9525</xdr:rowOff>
    </xdr:to>
    <xdr:sp>
      <xdr:nvSpPr>
        <xdr:cNvPr id="4" name="Text Box 4"/>
        <xdr:cNvSpPr txBox="1">
          <a:spLocks noChangeArrowheads="1"/>
        </xdr:cNvSpPr>
      </xdr:nvSpPr>
      <xdr:spPr>
        <a:xfrm>
          <a:off x="28575" y="3019425"/>
          <a:ext cx="6267450" cy="1495425"/>
        </a:xfrm>
        <a:prstGeom prst="rect">
          <a:avLst/>
        </a:prstGeom>
        <a:noFill/>
        <a:ln w="9525" cmpd="sng">
          <a:noFill/>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          This Teaching-Learning Observation Guide is designed to assist those performing supervisory functions in identifying the teacher's strengths and development areas so that appropriate interventions (e.g. further skills enhancement or capacity-building as the case may be) can be provided if necessary.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rubircs below may serve as guide for establishing the baseline for supervisory intervention. Indicate in the appropriate column the rating for ieach item. Check the "No Opportunity to Observe" column if the behavior was not demonstrated.</a:t>
          </a:r>
        </a:p>
      </xdr:txBody>
    </xdr:sp>
    <xdr:clientData/>
  </xdr:twoCellAnchor>
  <xdr:twoCellAnchor>
    <xdr:from>
      <xdr:col>0</xdr:col>
      <xdr:colOff>0</xdr:colOff>
      <xdr:row>29</xdr:row>
      <xdr:rowOff>0</xdr:rowOff>
    </xdr:from>
    <xdr:to>
      <xdr:col>5</xdr:col>
      <xdr:colOff>0</xdr:colOff>
      <xdr:row>50</xdr:row>
      <xdr:rowOff>76200</xdr:rowOff>
    </xdr:to>
    <xdr:sp>
      <xdr:nvSpPr>
        <xdr:cNvPr id="5" name="Text Box 5"/>
        <xdr:cNvSpPr txBox="1">
          <a:spLocks noChangeArrowheads="1"/>
        </xdr:cNvSpPr>
      </xdr:nvSpPr>
      <xdr:spPr>
        <a:xfrm>
          <a:off x="0" y="5048250"/>
          <a:ext cx="3048000" cy="34766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Beginning (1-2 pts)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teacher is hardly able to elicit the desired response or behavior from less that half of the class.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(3-4 pts)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teacher is able to elicit the desired response or behavior from half of the class.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Transforming (5 points)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teacher is able to elicit the desired response or behavior from more that half of the class.</a:t>
          </a:r>
        </a:p>
      </xdr:txBody>
    </xdr:sp>
    <xdr:clientData/>
  </xdr:twoCellAnchor>
  <xdr:twoCellAnchor>
    <xdr:from>
      <xdr:col>5</xdr:col>
      <xdr:colOff>0</xdr:colOff>
      <xdr:row>29</xdr:row>
      <xdr:rowOff>0</xdr:rowOff>
    </xdr:from>
    <xdr:to>
      <xdr:col>9</xdr:col>
      <xdr:colOff>0</xdr:colOff>
      <xdr:row>50</xdr:row>
      <xdr:rowOff>76200</xdr:rowOff>
    </xdr:to>
    <xdr:sp>
      <xdr:nvSpPr>
        <xdr:cNvPr id="6" name="Text Box 6"/>
        <xdr:cNvSpPr txBox="1">
          <a:spLocks noChangeArrowheads="1"/>
        </xdr:cNvSpPr>
      </xdr:nvSpPr>
      <xdr:spPr>
        <a:xfrm>
          <a:off x="3048000" y="5048250"/>
          <a:ext cx="3248025" cy="34766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Beginning (1-2 pts)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More than half of the students attempt to do the task or demonstrate the skill with little mastery, indicating major errors or defeciences.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(3-4 pts)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More than half of the students are able to do the task or demonstrate the skill with some mastery, indicating minor errors or deficiencies.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Transforming (5 points)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More than half of the students are able to do the task or demonstrate the skill with full mastery, indicating no errors or deficiencies.</a:t>
          </a:r>
        </a:p>
      </xdr:txBody>
    </xdr:sp>
    <xdr:clientData/>
  </xdr:twoCellAnchor>
  <xdr:twoCellAnchor>
    <xdr:from>
      <xdr:col>0</xdr:col>
      <xdr:colOff>0</xdr:colOff>
      <xdr:row>50</xdr:row>
      <xdr:rowOff>76200</xdr:rowOff>
    </xdr:from>
    <xdr:to>
      <xdr:col>9</xdr:col>
      <xdr:colOff>0</xdr:colOff>
      <xdr:row>54</xdr:row>
      <xdr:rowOff>104775</xdr:rowOff>
    </xdr:to>
    <xdr:sp>
      <xdr:nvSpPr>
        <xdr:cNvPr id="7" name="Text Box 7"/>
        <xdr:cNvSpPr txBox="1">
          <a:spLocks noChangeArrowheads="1"/>
        </xdr:cNvSpPr>
      </xdr:nvSpPr>
      <xdr:spPr>
        <a:xfrm>
          <a:off x="0" y="8524875"/>
          <a:ext cx="629602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Those behaviours tht were rated "Beginning" shall constitute the tacher's develoopment areas. Those rated "Emerging" shall further development. Tap or sustain the strengths of the teacher rated 'Transforming'.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142875</xdr:colOff>
      <xdr:row>2</xdr:row>
      <xdr:rowOff>95250</xdr:rowOff>
    </xdr:to>
    <xdr:pic>
      <xdr:nvPicPr>
        <xdr:cNvPr id="1" name="Picture 1" descr="DepEd Logo Round"/>
        <xdr:cNvPicPr preferRelativeResize="1">
          <a:picLocks noChangeAspect="1"/>
        </xdr:cNvPicPr>
      </xdr:nvPicPr>
      <xdr:blipFill>
        <a:blip r:embed="rId1"/>
        <a:stretch>
          <a:fillRect/>
        </a:stretch>
      </xdr:blipFill>
      <xdr:spPr>
        <a:xfrm>
          <a:off x="19050" y="9525"/>
          <a:ext cx="438150" cy="409575"/>
        </a:xfrm>
        <a:prstGeom prst="rect">
          <a:avLst/>
        </a:prstGeom>
        <a:noFill/>
        <a:ln w="9525" cmpd="sng">
          <a:noFill/>
        </a:ln>
      </xdr:spPr>
    </xdr:pic>
    <xdr:clientData/>
  </xdr:twoCellAnchor>
  <xdr:twoCellAnchor editAs="oneCell">
    <xdr:from>
      <xdr:col>0</xdr:col>
      <xdr:colOff>19050</xdr:colOff>
      <xdr:row>55</xdr:row>
      <xdr:rowOff>9525</xdr:rowOff>
    </xdr:from>
    <xdr:to>
      <xdr:col>1</xdr:col>
      <xdr:colOff>142875</xdr:colOff>
      <xdr:row>57</xdr:row>
      <xdr:rowOff>104775</xdr:rowOff>
    </xdr:to>
    <xdr:pic>
      <xdr:nvPicPr>
        <xdr:cNvPr id="2" name="Picture 5" descr="DepEd Logo Round"/>
        <xdr:cNvPicPr preferRelativeResize="1">
          <a:picLocks noChangeAspect="1"/>
        </xdr:cNvPicPr>
      </xdr:nvPicPr>
      <xdr:blipFill>
        <a:blip r:embed="rId1"/>
        <a:stretch>
          <a:fillRect/>
        </a:stretch>
      </xdr:blipFill>
      <xdr:spPr>
        <a:xfrm>
          <a:off x="19050" y="9010650"/>
          <a:ext cx="438150" cy="419100"/>
        </a:xfrm>
        <a:prstGeom prst="rect">
          <a:avLst/>
        </a:prstGeom>
        <a:noFill/>
        <a:ln w="9525" cmpd="sng">
          <a:noFill/>
        </a:ln>
      </xdr:spPr>
    </xdr:pic>
    <xdr:clientData/>
  </xdr:twoCellAnchor>
  <xdr:twoCellAnchor editAs="oneCell">
    <xdr:from>
      <xdr:col>0</xdr:col>
      <xdr:colOff>19050</xdr:colOff>
      <xdr:row>110</xdr:row>
      <xdr:rowOff>9525</xdr:rowOff>
    </xdr:from>
    <xdr:to>
      <xdr:col>1</xdr:col>
      <xdr:colOff>142875</xdr:colOff>
      <xdr:row>112</xdr:row>
      <xdr:rowOff>104775</xdr:rowOff>
    </xdr:to>
    <xdr:pic>
      <xdr:nvPicPr>
        <xdr:cNvPr id="3" name="Picture 5" descr="DepEd Logo Round"/>
        <xdr:cNvPicPr preferRelativeResize="1">
          <a:picLocks noChangeAspect="1"/>
        </xdr:cNvPicPr>
      </xdr:nvPicPr>
      <xdr:blipFill>
        <a:blip r:embed="rId1"/>
        <a:stretch>
          <a:fillRect/>
        </a:stretch>
      </xdr:blipFill>
      <xdr:spPr>
        <a:xfrm>
          <a:off x="19050" y="18011775"/>
          <a:ext cx="438150" cy="419100"/>
        </a:xfrm>
        <a:prstGeom prst="rect">
          <a:avLst/>
        </a:prstGeom>
        <a:noFill/>
        <a:ln w="9525" cmpd="sng">
          <a:noFill/>
        </a:ln>
      </xdr:spPr>
    </xdr:pic>
    <xdr:clientData/>
  </xdr:twoCellAnchor>
  <xdr:twoCellAnchor editAs="oneCell">
    <xdr:from>
      <xdr:col>0</xdr:col>
      <xdr:colOff>19050</xdr:colOff>
      <xdr:row>165</xdr:row>
      <xdr:rowOff>9525</xdr:rowOff>
    </xdr:from>
    <xdr:to>
      <xdr:col>1</xdr:col>
      <xdr:colOff>142875</xdr:colOff>
      <xdr:row>167</xdr:row>
      <xdr:rowOff>104775</xdr:rowOff>
    </xdr:to>
    <xdr:pic>
      <xdr:nvPicPr>
        <xdr:cNvPr id="4" name="Picture 5" descr="DepEd Logo Round"/>
        <xdr:cNvPicPr preferRelativeResize="1">
          <a:picLocks noChangeAspect="1"/>
        </xdr:cNvPicPr>
      </xdr:nvPicPr>
      <xdr:blipFill>
        <a:blip r:embed="rId1"/>
        <a:stretch>
          <a:fillRect/>
        </a:stretch>
      </xdr:blipFill>
      <xdr:spPr>
        <a:xfrm>
          <a:off x="19050" y="27012900"/>
          <a:ext cx="438150" cy="419100"/>
        </a:xfrm>
        <a:prstGeom prst="rect">
          <a:avLst/>
        </a:prstGeom>
        <a:noFill/>
        <a:ln w="9525" cmpd="sng">
          <a:noFill/>
        </a:ln>
      </xdr:spPr>
    </xdr:pic>
    <xdr:clientData/>
  </xdr:twoCellAnchor>
  <xdr:twoCellAnchor editAs="oneCell">
    <xdr:from>
      <xdr:col>0</xdr:col>
      <xdr:colOff>19050</xdr:colOff>
      <xdr:row>220</xdr:row>
      <xdr:rowOff>9525</xdr:rowOff>
    </xdr:from>
    <xdr:to>
      <xdr:col>1</xdr:col>
      <xdr:colOff>142875</xdr:colOff>
      <xdr:row>222</xdr:row>
      <xdr:rowOff>104775</xdr:rowOff>
    </xdr:to>
    <xdr:pic>
      <xdr:nvPicPr>
        <xdr:cNvPr id="5" name="Picture 5" descr="DepEd Logo Round"/>
        <xdr:cNvPicPr preferRelativeResize="1">
          <a:picLocks noChangeAspect="1"/>
        </xdr:cNvPicPr>
      </xdr:nvPicPr>
      <xdr:blipFill>
        <a:blip r:embed="rId1"/>
        <a:stretch>
          <a:fillRect/>
        </a:stretch>
      </xdr:blipFill>
      <xdr:spPr>
        <a:xfrm>
          <a:off x="19050" y="36014025"/>
          <a:ext cx="4381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142875</xdr:colOff>
      <xdr:row>2</xdr:row>
      <xdr:rowOff>95250</xdr:rowOff>
    </xdr:to>
    <xdr:pic>
      <xdr:nvPicPr>
        <xdr:cNvPr id="1" name="Picture 1" descr="DepEd Logo Round"/>
        <xdr:cNvPicPr preferRelativeResize="1">
          <a:picLocks noChangeAspect="1"/>
        </xdr:cNvPicPr>
      </xdr:nvPicPr>
      <xdr:blipFill>
        <a:blip r:embed="rId1"/>
        <a:stretch>
          <a:fillRect/>
        </a:stretch>
      </xdr:blipFill>
      <xdr:spPr>
        <a:xfrm>
          <a:off x="19050" y="9525"/>
          <a:ext cx="438150" cy="409575"/>
        </a:xfrm>
        <a:prstGeom prst="rect">
          <a:avLst/>
        </a:prstGeom>
        <a:noFill/>
        <a:ln w="9525" cmpd="sng">
          <a:noFill/>
        </a:ln>
      </xdr:spPr>
    </xdr:pic>
    <xdr:clientData/>
  </xdr:twoCellAnchor>
  <xdr:twoCellAnchor editAs="oneCell">
    <xdr:from>
      <xdr:col>16</xdr:col>
      <xdr:colOff>314325</xdr:colOff>
      <xdr:row>0</xdr:row>
      <xdr:rowOff>19050</xdr:rowOff>
    </xdr:from>
    <xdr:to>
      <xdr:col>18</xdr:col>
      <xdr:colOff>352425</xdr:colOff>
      <xdr:row>2</xdr:row>
      <xdr:rowOff>0</xdr:rowOff>
    </xdr:to>
    <xdr:pic>
      <xdr:nvPicPr>
        <xdr:cNvPr id="2" name="Picture 2" descr="DeEd Logo Txt"/>
        <xdr:cNvPicPr preferRelativeResize="1">
          <a:picLocks noChangeAspect="1"/>
        </xdr:cNvPicPr>
      </xdr:nvPicPr>
      <xdr:blipFill>
        <a:blip r:embed="rId2"/>
        <a:stretch>
          <a:fillRect/>
        </a:stretch>
      </xdr:blipFill>
      <xdr:spPr>
        <a:xfrm>
          <a:off x="5400675" y="19050"/>
          <a:ext cx="800100" cy="304800"/>
        </a:xfrm>
        <a:prstGeom prst="rect">
          <a:avLst/>
        </a:prstGeom>
        <a:noFill/>
        <a:ln w="9525" cmpd="sng">
          <a:noFill/>
        </a:ln>
      </xdr:spPr>
    </xdr:pic>
    <xdr:clientData/>
  </xdr:twoCellAnchor>
  <xdr:twoCellAnchor editAs="oneCell">
    <xdr:from>
      <xdr:col>0</xdr:col>
      <xdr:colOff>19050</xdr:colOff>
      <xdr:row>55</xdr:row>
      <xdr:rowOff>9525</xdr:rowOff>
    </xdr:from>
    <xdr:to>
      <xdr:col>1</xdr:col>
      <xdr:colOff>142875</xdr:colOff>
      <xdr:row>57</xdr:row>
      <xdr:rowOff>104775</xdr:rowOff>
    </xdr:to>
    <xdr:pic>
      <xdr:nvPicPr>
        <xdr:cNvPr id="3" name="Picture 5" descr="DepEd Logo Round"/>
        <xdr:cNvPicPr preferRelativeResize="1">
          <a:picLocks noChangeAspect="1"/>
        </xdr:cNvPicPr>
      </xdr:nvPicPr>
      <xdr:blipFill>
        <a:blip r:embed="rId1"/>
        <a:stretch>
          <a:fillRect/>
        </a:stretch>
      </xdr:blipFill>
      <xdr:spPr>
        <a:xfrm>
          <a:off x="19050" y="9010650"/>
          <a:ext cx="438150" cy="419100"/>
        </a:xfrm>
        <a:prstGeom prst="rect">
          <a:avLst/>
        </a:prstGeom>
        <a:noFill/>
        <a:ln w="9525" cmpd="sng">
          <a:noFill/>
        </a:ln>
      </xdr:spPr>
    </xdr:pic>
    <xdr:clientData/>
  </xdr:twoCellAnchor>
  <xdr:twoCellAnchor editAs="oneCell">
    <xdr:from>
      <xdr:col>0</xdr:col>
      <xdr:colOff>19050</xdr:colOff>
      <xdr:row>110</xdr:row>
      <xdr:rowOff>9525</xdr:rowOff>
    </xdr:from>
    <xdr:to>
      <xdr:col>1</xdr:col>
      <xdr:colOff>142875</xdr:colOff>
      <xdr:row>112</xdr:row>
      <xdr:rowOff>104775</xdr:rowOff>
    </xdr:to>
    <xdr:pic>
      <xdr:nvPicPr>
        <xdr:cNvPr id="4" name="Picture 5" descr="DepEd Logo Round"/>
        <xdr:cNvPicPr preferRelativeResize="1">
          <a:picLocks noChangeAspect="1"/>
        </xdr:cNvPicPr>
      </xdr:nvPicPr>
      <xdr:blipFill>
        <a:blip r:embed="rId1"/>
        <a:stretch>
          <a:fillRect/>
        </a:stretch>
      </xdr:blipFill>
      <xdr:spPr>
        <a:xfrm>
          <a:off x="19050" y="18011775"/>
          <a:ext cx="438150" cy="419100"/>
        </a:xfrm>
        <a:prstGeom prst="rect">
          <a:avLst/>
        </a:prstGeom>
        <a:noFill/>
        <a:ln w="9525" cmpd="sng">
          <a:noFill/>
        </a:ln>
      </xdr:spPr>
    </xdr:pic>
    <xdr:clientData/>
  </xdr:twoCellAnchor>
  <xdr:twoCellAnchor editAs="oneCell">
    <xdr:from>
      <xdr:col>0</xdr:col>
      <xdr:colOff>19050</xdr:colOff>
      <xdr:row>165</xdr:row>
      <xdr:rowOff>9525</xdr:rowOff>
    </xdr:from>
    <xdr:to>
      <xdr:col>1</xdr:col>
      <xdr:colOff>142875</xdr:colOff>
      <xdr:row>167</xdr:row>
      <xdr:rowOff>104775</xdr:rowOff>
    </xdr:to>
    <xdr:pic>
      <xdr:nvPicPr>
        <xdr:cNvPr id="5" name="Picture 5" descr="DepEd Logo Round"/>
        <xdr:cNvPicPr preferRelativeResize="1">
          <a:picLocks noChangeAspect="1"/>
        </xdr:cNvPicPr>
      </xdr:nvPicPr>
      <xdr:blipFill>
        <a:blip r:embed="rId1"/>
        <a:stretch>
          <a:fillRect/>
        </a:stretch>
      </xdr:blipFill>
      <xdr:spPr>
        <a:xfrm>
          <a:off x="19050" y="27012900"/>
          <a:ext cx="438150" cy="419100"/>
        </a:xfrm>
        <a:prstGeom prst="rect">
          <a:avLst/>
        </a:prstGeom>
        <a:noFill/>
        <a:ln w="9525" cmpd="sng">
          <a:noFill/>
        </a:ln>
      </xdr:spPr>
    </xdr:pic>
    <xdr:clientData/>
  </xdr:twoCellAnchor>
  <xdr:twoCellAnchor editAs="oneCell">
    <xdr:from>
      <xdr:col>0</xdr:col>
      <xdr:colOff>19050</xdr:colOff>
      <xdr:row>220</xdr:row>
      <xdr:rowOff>9525</xdr:rowOff>
    </xdr:from>
    <xdr:to>
      <xdr:col>1</xdr:col>
      <xdr:colOff>142875</xdr:colOff>
      <xdr:row>222</xdr:row>
      <xdr:rowOff>104775</xdr:rowOff>
    </xdr:to>
    <xdr:pic>
      <xdr:nvPicPr>
        <xdr:cNvPr id="6" name="Picture 5" descr="DepEd Logo Round"/>
        <xdr:cNvPicPr preferRelativeResize="1">
          <a:picLocks noChangeAspect="1"/>
        </xdr:cNvPicPr>
      </xdr:nvPicPr>
      <xdr:blipFill>
        <a:blip r:embed="rId1"/>
        <a:stretch>
          <a:fillRect/>
        </a:stretch>
      </xdr:blipFill>
      <xdr:spPr>
        <a:xfrm>
          <a:off x="19050" y="36014025"/>
          <a:ext cx="438150" cy="419100"/>
        </a:xfrm>
        <a:prstGeom prst="rect">
          <a:avLst/>
        </a:prstGeom>
        <a:noFill/>
        <a:ln w="9525" cmpd="sng">
          <a:noFill/>
        </a:ln>
      </xdr:spPr>
    </xdr:pic>
    <xdr:clientData/>
  </xdr:twoCellAnchor>
  <xdr:twoCellAnchor editAs="oneCell">
    <xdr:from>
      <xdr:col>0</xdr:col>
      <xdr:colOff>19050</xdr:colOff>
      <xdr:row>275</xdr:row>
      <xdr:rowOff>9525</xdr:rowOff>
    </xdr:from>
    <xdr:to>
      <xdr:col>1</xdr:col>
      <xdr:colOff>142875</xdr:colOff>
      <xdr:row>277</xdr:row>
      <xdr:rowOff>104775</xdr:rowOff>
    </xdr:to>
    <xdr:pic>
      <xdr:nvPicPr>
        <xdr:cNvPr id="7" name="Picture 5" descr="DepEd Logo Round"/>
        <xdr:cNvPicPr preferRelativeResize="1">
          <a:picLocks noChangeAspect="1"/>
        </xdr:cNvPicPr>
      </xdr:nvPicPr>
      <xdr:blipFill>
        <a:blip r:embed="rId1"/>
        <a:stretch>
          <a:fillRect/>
        </a:stretch>
      </xdr:blipFill>
      <xdr:spPr>
        <a:xfrm>
          <a:off x="19050" y="45015150"/>
          <a:ext cx="438150" cy="419100"/>
        </a:xfrm>
        <a:prstGeom prst="rect">
          <a:avLst/>
        </a:prstGeom>
        <a:noFill/>
        <a:ln w="9525" cmpd="sng">
          <a:noFill/>
        </a:ln>
      </xdr:spPr>
    </xdr:pic>
    <xdr:clientData/>
  </xdr:twoCellAnchor>
  <xdr:twoCellAnchor editAs="oneCell">
    <xdr:from>
      <xdr:col>16</xdr:col>
      <xdr:colOff>314325</xdr:colOff>
      <xdr:row>275</xdr:row>
      <xdr:rowOff>19050</xdr:rowOff>
    </xdr:from>
    <xdr:to>
      <xdr:col>18</xdr:col>
      <xdr:colOff>352425</xdr:colOff>
      <xdr:row>277</xdr:row>
      <xdr:rowOff>0</xdr:rowOff>
    </xdr:to>
    <xdr:pic>
      <xdr:nvPicPr>
        <xdr:cNvPr id="8" name="Picture 6" descr="DeEd Logo Txt"/>
        <xdr:cNvPicPr preferRelativeResize="1">
          <a:picLocks noChangeAspect="1"/>
        </xdr:cNvPicPr>
      </xdr:nvPicPr>
      <xdr:blipFill>
        <a:blip r:embed="rId2"/>
        <a:stretch>
          <a:fillRect/>
        </a:stretch>
      </xdr:blipFill>
      <xdr:spPr>
        <a:xfrm>
          <a:off x="5400675" y="45024675"/>
          <a:ext cx="800100"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447675</xdr:colOff>
      <xdr:row>2</xdr:row>
      <xdr:rowOff>28575</xdr:rowOff>
    </xdr:to>
    <xdr:sp>
      <xdr:nvSpPr>
        <xdr:cNvPr id="1" name="TextBox 1"/>
        <xdr:cNvSpPr txBox="1">
          <a:spLocks noChangeArrowheads="1"/>
        </xdr:cNvSpPr>
      </xdr:nvSpPr>
      <xdr:spPr>
        <a:xfrm>
          <a:off x="0" y="66675"/>
          <a:ext cx="1552575" cy="285750"/>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rPr>
            <a:t>CSC Form  No.________</a:t>
          </a:r>
        </a:p>
      </xdr:txBody>
    </xdr:sp>
    <xdr:clientData/>
  </xdr:twoCellAnchor>
  <xdr:twoCellAnchor editAs="oneCell">
    <xdr:from>
      <xdr:col>7</xdr:col>
      <xdr:colOff>104775</xdr:colOff>
      <xdr:row>0</xdr:row>
      <xdr:rowOff>66675</xdr:rowOff>
    </xdr:from>
    <xdr:to>
      <xdr:col>8</xdr:col>
      <xdr:colOff>304800</xdr:colOff>
      <xdr:row>3</xdr:row>
      <xdr:rowOff>66675</xdr:rowOff>
    </xdr:to>
    <xdr:pic>
      <xdr:nvPicPr>
        <xdr:cNvPr id="2" name="Picture 2" descr="DepEd Logo Round.jpg"/>
        <xdr:cNvPicPr preferRelativeResize="1">
          <a:picLocks noChangeAspect="1"/>
        </xdr:cNvPicPr>
      </xdr:nvPicPr>
      <xdr:blipFill>
        <a:blip r:embed="rId1"/>
        <a:stretch>
          <a:fillRect/>
        </a:stretch>
      </xdr:blipFill>
      <xdr:spPr>
        <a:xfrm>
          <a:off x="3581400" y="66675"/>
          <a:ext cx="5143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54"/>
  <sheetViews>
    <sheetView showGridLines="0" zoomScale="75" zoomScaleNormal="75" zoomScalePageLayoutView="0" workbookViewId="0" topLeftCell="A1">
      <selection activeCell="A13" sqref="A13"/>
    </sheetView>
  </sheetViews>
  <sheetFormatPr defaultColWidth="9.140625" defaultRowHeight="12.75"/>
  <cols>
    <col min="1" max="1" width="4.140625" style="0" customWidth="1"/>
    <col min="2" max="2" width="10.8515625" style="0" customWidth="1"/>
    <col min="3" max="3" width="2.00390625" style="0" bestFit="1" customWidth="1"/>
    <col min="4" max="4" width="11.7109375" style="0" customWidth="1"/>
    <col min="5" max="5" width="4.28125" style="0" customWidth="1"/>
    <col min="6" max="25" width="4.7109375" style="0" customWidth="1"/>
    <col min="26" max="26" width="5.00390625" style="0" customWidth="1"/>
    <col min="27" max="27" width="5.7109375" style="0" customWidth="1"/>
    <col min="28" max="28" width="8.140625" style="0" customWidth="1"/>
    <col min="29" max="29" width="7.140625" style="0" customWidth="1"/>
    <col min="30" max="30" width="8.28125" style="0" customWidth="1"/>
    <col min="31" max="34" width="4.28125" style="0" customWidth="1"/>
  </cols>
  <sheetData>
    <row r="1" spans="1:30" ht="12.75">
      <c r="A1" s="231" t="s">
        <v>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1:30" ht="12.75">
      <c r="A2" s="231" t="s">
        <v>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row>
    <row r="3" spans="1:30" ht="12.75">
      <c r="A3" s="231" t="s">
        <v>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12.75">
      <c r="A4" s="234" t="s">
        <v>345</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row>
    <row r="5" spans="1:30" ht="12.75">
      <c r="A5" s="231" t="s">
        <v>4</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7" spans="1:30" ht="15">
      <c r="A7" s="232" t="s">
        <v>5</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row>
    <row r="9" spans="1:26" ht="12.75">
      <c r="A9" t="s">
        <v>346</v>
      </c>
      <c r="Z9" t="s">
        <v>32</v>
      </c>
    </row>
    <row r="10" spans="1:30" ht="12.75">
      <c r="A10" s="129"/>
      <c r="B10" s="130"/>
      <c r="C10" s="130"/>
      <c r="D10" s="131"/>
      <c r="E10" s="236" t="s">
        <v>35</v>
      </c>
      <c r="F10" s="242" t="s">
        <v>12</v>
      </c>
      <c r="G10" s="242"/>
      <c r="H10" s="242"/>
      <c r="I10" s="242"/>
      <c r="J10" s="242"/>
      <c r="K10" s="242" t="s">
        <v>13</v>
      </c>
      <c r="L10" s="242"/>
      <c r="M10" s="242"/>
      <c r="N10" s="242"/>
      <c r="O10" s="242"/>
      <c r="P10" s="242" t="s">
        <v>14</v>
      </c>
      <c r="Q10" s="242"/>
      <c r="R10" s="242"/>
      <c r="S10" s="242"/>
      <c r="T10" s="242"/>
      <c r="U10" s="242" t="s">
        <v>15</v>
      </c>
      <c r="V10" s="242"/>
      <c r="W10" s="242"/>
      <c r="X10" s="242"/>
      <c r="Y10" s="242"/>
      <c r="Z10" s="239" t="s">
        <v>22</v>
      </c>
      <c r="AA10" s="240"/>
      <c r="AB10" s="240"/>
      <c r="AC10" s="240"/>
      <c r="AD10" s="241"/>
    </row>
    <row r="11" spans="1:30" ht="12.75" customHeight="1">
      <c r="A11" s="244" t="s">
        <v>6</v>
      </c>
      <c r="B11" s="233"/>
      <c r="C11" s="233"/>
      <c r="D11" s="245"/>
      <c r="E11" s="237"/>
      <c r="F11" s="243"/>
      <c r="G11" s="243"/>
      <c r="H11" s="243"/>
      <c r="I11" s="243"/>
      <c r="J11" s="243"/>
      <c r="K11" s="243"/>
      <c r="L11" s="243"/>
      <c r="M11" s="243"/>
      <c r="N11" s="243"/>
      <c r="O11" s="243"/>
      <c r="P11" s="243"/>
      <c r="Q11" s="243"/>
      <c r="R11" s="243"/>
      <c r="S11" s="243"/>
      <c r="T11" s="243"/>
      <c r="U11" s="243"/>
      <c r="V11" s="243"/>
      <c r="W11" s="243"/>
      <c r="X11" s="243"/>
      <c r="Y11" s="243"/>
      <c r="Z11" s="235" t="s">
        <v>18</v>
      </c>
      <c r="AA11" s="235"/>
      <c r="AB11" s="176" t="s">
        <v>33</v>
      </c>
      <c r="AC11" s="177" t="s">
        <v>19</v>
      </c>
      <c r="AD11" s="177" t="s">
        <v>36</v>
      </c>
    </row>
    <row r="12" spans="1:30" ht="12.75">
      <c r="A12" s="173"/>
      <c r="B12" s="174"/>
      <c r="C12" s="174"/>
      <c r="D12" s="175"/>
      <c r="E12" s="238"/>
      <c r="F12" s="172" t="s">
        <v>7</v>
      </c>
      <c r="G12" s="172" t="s">
        <v>8</v>
      </c>
      <c r="H12" s="172" t="s">
        <v>9</v>
      </c>
      <c r="I12" s="172" t="s">
        <v>10</v>
      </c>
      <c r="J12" s="172" t="s">
        <v>11</v>
      </c>
      <c r="K12" s="172" t="s">
        <v>7</v>
      </c>
      <c r="L12" s="172" t="s">
        <v>8</v>
      </c>
      <c r="M12" s="172" t="s">
        <v>9</v>
      </c>
      <c r="N12" s="172" t="s">
        <v>10</v>
      </c>
      <c r="O12" s="172" t="s">
        <v>11</v>
      </c>
      <c r="P12" s="172" t="s">
        <v>7</v>
      </c>
      <c r="Q12" s="172" t="s">
        <v>8</v>
      </c>
      <c r="R12" s="172" t="s">
        <v>9</v>
      </c>
      <c r="S12" s="172" t="s">
        <v>10</v>
      </c>
      <c r="T12" s="172" t="s">
        <v>11</v>
      </c>
      <c r="U12" s="172" t="s">
        <v>7</v>
      </c>
      <c r="V12" s="172" t="s">
        <v>8</v>
      </c>
      <c r="W12" s="172" t="s">
        <v>9</v>
      </c>
      <c r="X12" s="172" t="s">
        <v>10</v>
      </c>
      <c r="Y12" s="172" t="s">
        <v>11</v>
      </c>
      <c r="Z12" s="181" t="s">
        <v>16</v>
      </c>
      <c r="AA12" s="182" t="s">
        <v>17</v>
      </c>
      <c r="AB12" s="178" t="s">
        <v>34</v>
      </c>
      <c r="AC12" s="179" t="s">
        <v>20</v>
      </c>
      <c r="AD12" s="180" t="s">
        <v>21</v>
      </c>
    </row>
    <row r="13" spans="1:30" s="2" customFormat="1" ht="9.75" customHeight="1">
      <c r="A13" s="186">
        <v>1</v>
      </c>
      <c r="B13" s="184" t="s">
        <v>273</v>
      </c>
      <c r="C13" s="185" t="s">
        <v>274</v>
      </c>
      <c r="D13" s="171"/>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row>
    <row r="14" spans="1:30" s="2" customFormat="1" ht="9.75" customHeight="1">
      <c r="A14" s="186">
        <v>2</v>
      </c>
      <c r="B14" s="184" t="s">
        <v>275</v>
      </c>
      <c r="C14" s="185" t="s">
        <v>276</v>
      </c>
      <c r="D14" s="171"/>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row>
    <row r="15" spans="1:30" s="2" customFormat="1" ht="9.75" customHeight="1">
      <c r="A15" s="186">
        <v>3</v>
      </c>
      <c r="B15" s="184" t="s">
        <v>277</v>
      </c>
      <c r="C15" s="185" t="s">
        <v>278</v>
      </c>
      <c r="D15" s="171"/>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row>
    <row r="16" spans="1:30" s="2" customFormat="1" ht="9.75" customHeight="1">
      <c r="A16" s="186">
        <v>4</v>
      </c>
      <c r="B16" s="184" t="s">
        <v>279</v>
      </c>
      <c r="C16" s="185" t="s">
        <v>280</v>
      </c>
      <c r="D16" s="171"/>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row>
    <row r="17" spans="1:30" s="2" customFormat="1" ht="9.75" customHeight="1">
      <c r="A17" s="186">
        <v>5</v>
      </c>
      <c r="B17" s="184" t="s">
        <v>281</v>
      </c>
      <c r="C17" s="185" t="s">
        <v>282</v>
      </c>
      <c r="D17" s="171"/>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row>
    <row r="18" spans="1:30" s="2" customFormat="1" ht="9.75" customHeight="1">
      <c r="A18" s="186">
        <v>6</v>
      </c>
      <c r="B18" s="184" t="s">
        <v>283</v>
      </c>
      <c r="C18" s="185" t="s">
        <v>284</v>
      </c>
      <c r="D18" s="17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row>
    <row r="19" spans="1:30" s="2" customFormat="1" ht="9.75" customHeight="1">
      <c r="A19" s="186">
        <v>7</v>
      </c>
      <c r="B19" s="184" t="s">
        <v>285</v>
      </c>
      <c r="C19" s="185" t="s">
        <v>286</v>
      </c>
      <c r="D19" s="171"/>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row>
    <row r="20" spans="1:30" s="2" customFormat="1" ht="9.75" customHeight="1">
      <c r="A20" s="186">
        <v>8</v>
      </c>
      <c r="B20" s="184" t="s">
        <v>347</v>
      </c>
      <c r="C20" s="185" t="s">
        <v>348</v>
      </c>
      <c r="D20" s="171"/>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row>
    <row r="21" spans="1:30" s="2" customFormat="1" ht="9.75" customHeight="1">
      <c r="A21" s="186">
        <v>9</v>
      </c>
      <c r="B21" s="184" t="s">
        <v>287</v>
      </c>
      <c r="C21" s="185" t="s">
        <v>288</v>
      </c>
      <c r="D21" s="171"/>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row>
    <row r="22" spans="1:30" s="2" customFormat="1" ht="9.75" customHeight="1">
      <c r="A22" s="186">
        <v>10</v>
      </c>
      <c r="B22" s="184" t="s">
        <v>289</v>
      </c>
      <c r="C22" s="185" t="s">
        <v>290</v>
      </c>
      <c r="D22" s="171"/>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row>
    <row r="23" spans="1:30" s="2" customFormat="1" ht="9.75" customHeight="1">
      <c r="A23" s="186">
        <v>11</v>
      </c>
      <c r="B23" s="184" t="s">
        <v>291</v>
      </c>
      <c r="C23" s="185" t="s">
        <v>292</v>
      </c>
      <c r="D23" s="171"/>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row>
    <row r="24" spans="1:30" s="2" customFormat="1" ht="9.75" customHeight="1">
      <c r="A24" s="186">
        <v>12</v>
      </c>
      <c r="B24" s="184" t="s">
        <v>293</v>
      </c>
      <c r="C24" s="185" t="s">
        <v>294</v>
      </c>
      <c r="D24" s="171"/>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row>
    <row r="25" spans="1:30" s="2" customFormat="1" ht="9.75" customHeight="1">
      <c r="A25" s="186">
        <v>13</v>
      </c>
      <c r="B25" s="184" t="s">
        <v>295</v>
      </c>
      <c r="C25" s="185" t="s">
        <v>296</v>
      </c>
      <c r="D25" s="171"/>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row>
    <row r="26" spans="1:30" s="2" customFormat="1" ht="9.75" customHeight="1">
      <c r="A26" s="186">
        <v>14</v>
      </c>
      <c r="B26" s="184" t="s">
        <v>297</v>
      </c>
      <c r="C26" s="185" t="s">
        <v>298</v>
      </c>
      <c r="D26" s="171"/>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row>
    <row r="27" spans="1:30" s="2" customFormat="1" ht="9.75" customHeight="1">
      <c r="A27" s="186">
        <v>15</v>
      </c>
      <c r="B27" s="184" t="s">
        <v>299</v>
      </c>
      <c r="C27" s="185" t="s">
        <v>300</v>
      </c>
      <c r="D27" s="171"/>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row>
    <row r="28" spans="1:30" s="2" customFormat="1" ht="9.75" customHeight="1">
      <c r="A28" s="186">
        <v>16</v>
      </c>
      <c r="B28" s="184" t="s">
        <v>301</v>
      </c>
      <c r="C28" s="185" t="s">
        <v>302</v>
      </c>
      <c r="D28" s="171"/>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row>
    <row r="29" spans="1:30" s="2" customFormat="1" ht="9.75" customHeight="1">
      <c r="A29" s="186">
        <v>17</v>
      </c>
      <c r="B29" s="184" t="s">
        <v>303</v>
      </c>
      <c r="C29" s="185" t="s">
        <v>304</v>
      </c>
      <c r="D29" s="171"/>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row>
    <row r="30" spans="1:30" s="2" customFormat="1" ht="9.75" customHeight="1">
      <c r="A30" s="186">
        <v>18</v>
      </c>
      <c r="B30" s="184" t="s">
        <v>305</v>
      </c>
      <c r="C30" s="185" t="s">
        <v>306</v>
      </c>
      <c r="D30" s="171"/>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row>
    <row r="31" spans="1:30" s="2" customFormat="1" ht="9.75" customHeight="1">
      <c r="A31" s="186">
        <v>19</v>
      </c>
      <c r="B31" s="184" t="s">
        <v>307</v>
      </c>
      <c r="C31" s="185" t="s">
        <v>308</v>
      </c>
      <c r="D31" s="171"/>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row>
    <row r="32" spans="1:30" s="2" customFormat="1" ht="9.75" customHeight="1">
      <c r="A32" s="186">
        <v>20</v>
      </c>
      <c r="B32" s="184" t="s">
        <v>309</v>
      </c>
      <c r="C32" s="185" t="s">
        <v>310</v>
      </c>
      <c r="D32" s="171"/>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row>
    <row r="33" spans="1:30" s="2" customFormat="1" ht="9.75" customHeight="1">
      <c r="A33" s="186">
        <v>21</v>
      </c>
      <c r="B33" s="184" t="s">
        <v>311</v>
      </c>
      <c r="C33" s="185" t="s">
        <v>312</v>
      </c>
      <c r="D33" s="171"/>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row>
    <row r="34" spans="1:30" s="2" customFormat="1" ht="9.75" customHeight="1">
      <c r="A34" s="186">
        <v>22</v>
      </c>
      <c r="B34" s="184" t="s">
        <v>313</v>
      </c>
      <c r="C34" s="185" t="s">
        <v>314</v>
      </c>
      <c r="D34" s="171"/>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row>
    <row r="35" spans="1:30" s="2" customFormat="1" ht="9.75" customHeight="1">
      <c r="A35" s="186">
        <v>23</v>
      </c>
      <c r="B35" s="184" t="s">
        <v>315</v>
      </c>
      <c r="C35" s="185" t="s">
        <v>316</v>
      </c>
      <c r="D35" s="171"/>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row>
    <row r="36" spans="1:30" s="2" customFormat="1" ht="9.75" customHeight="1">
      <c r="A36" s="186">
        <v>24</v>
      </c>
      <c r="B36" s="184" t="s">
        <v>317</v>
      </c>
      <c r="C36" s="185" t="s">
        <v>318</v>
      </c>
      <c r="D36" s="171"/>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row>
    <row r="37" spans="1:30" s="2" customFormat="1" ht="9.75" customHeight="1">
      <c r="A37" s="186">
        <v>25</v>
      </c>
      <c r="B37" s="184" t="s">
        <v>319</v>
      </c>
      <c r="C37" s="185" t="s">
        <v>320</v>
      </c>
      <c r="D37" s="171"/>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row>
    <row r="38" spans="1:30" s="2" customFormat="1" ht="9.75" customHeight="1">
      <c r="A38" s="186">
        <v>26</v>
      </c>
      <c r="B38" s="184" t="s">
        <v>321</v>
      </c>
      <c r="C38" s="185" t="s">
        <v>322</v>
      </c>
      <c r="D38" s="171"/>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row>
    <row r="39" spans="1:30" s="2" customFormat="1" ht="9.75" customHeight="1">
      <c r="A39" s="186">
        <v>27</v>
      </c>
      <c r="B39" s="184" t="s">
        <v>323</v>
      </c>
      <c r="C39" s="185" t="s">
        <v>324</v>
      </c>
      <c r="D39" s="171"/>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row>
    <row r="40" spans="1:30" s="2" customFormat="1" ht="9.75" customHeight="1">
      <c r="A40" s="186">
        <v>28</v>
      </c>
      <c r="B40" s="184" t="s">
        <v>325</v>
      </c>
      <c r="C40" s="185" t="s">
        <v>326</v>
      </c>
      <c r="D40" s="171"/>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row>
    <row r="41" spans="1:30" s="2" customFormat="1" ht="9.75" customHeight="1">
      <c r="A41" s="186">
        <v>29</v>
      </c>
      <c r="B41" s="184" t="s">
        <v>327</v>
      </c>
      <c r="C41" s="185" t="s">
        <v>328</v>
      </c>
      <c r="D41" s="171"/>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row>
    <row r="42" spans="1:30" s="2" customFormat="1" ht="9.75" customHeight="1">
      <c r="A42" s="186">
        <v>30</v>
      </c>
      <c r="B42" s="184" t="s">
        <v>329</v>
      </c>
      <c r="C42" s="185" t="s">
        <v>330</v>
      </c>
      <c r="D42" s="171"/>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row>
    <row r="43" spans="1:30" s="2" customFormat="1" ht="9.75" customHeight="1">
      <c r="A43" s="186">
        <v>31</v>
      </c>
      <c r="B43" s="184" t="s">
        <v>331</v>
      </c>
      <c r="C43" s="185" t="s">
        <v>332</v>
      </c>
      <c r="D43" s="171"/>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row>
    <row r="44" spans="1:30" s="2" customFormat="1" ht="9.75" customHeight="1">
      <c r="A44" s="186">
        <v>32</v>
      </c>
      <c r="B44" s="184" t="s">
        <v>333</v>
      </c>
      <c r="C44" s="185" t="s">
        <v>334</v>
      </c>
      <c r="D44" s="171"/>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row>
    <row r="45" spans="1:30" s="2" customFormat="1" ht="9.75" customHeight="1">
      <c r="A45" s="186">
        <v>33</v>
      </c>
      <c r="B45" s="184" t="s">
        <v>335</v>
      </c>
      <c r="C45" s="185" t="s">
        <v>336</v>
      </c>
      <c r="D45" s="171"/>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row>
    <row r="46" spans="1:30" s="2" customFormat="1" ht="9.75" customHeight="1">
      <c r="A46" s="186">
        <v>34</v>
      </c>
      <c r="B46" s="184" t="s">
        <v>337</v>
      </c>
      <c r="C46" s="185" t="s">
        <v>338</v>
      </c>
      <c r="D46" s="171"/>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row>
    <row r="47" spans="1:30" s="2" customFormat="1" ht="9.75" customHeight="1">
      <c r="A47" s="186">
        <v>35</v>
      </c>
      <c r="B47" s="184" t="s">
        <v>339</v>
      </c>
      <c r="C47" s="185" t="s">
        <v>340</v>
      </c>
      <c r="D47" s="171"/>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row>
    <row r="48" spans="1:30" s="2" customFormat="1" ht="9.75" customHeight="1">
      <c r="A48" s="186">
        <v>36</v>
      </c>
      <c r="B48" s="184" t="s">
        <v>341</v>
      </c>
      <c r="C48" s="185" t="s">
        <v>342</v>
      </c>
      <c r="D48" s="171"/>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row>
    <row r="49" spans="1:30" s="2" customFormat="1" ht="9.75" customHeight="1">
      <c r="A49" s="186">
        <v>37</v>
      </c>
      <c r="B49" s="184" t="s">
        <v>343</v>
      </c>
      <c r="C49" s="185" t="s">
        <v>344</v>
      </c>
      <c r="D49" s="171"/>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2:23" ht="12.75">
      <c r="B50" s="1" t="s">
        <v>23</v>
      </c>
      <c r="C50" s="183" t="s">
        <v>27</v>
      </c>
      <c r="D50" t="s">
        <v>28</v>
      </c>
      <c r="W50" t="s">
        <v>30</v>
      </c>
    </row>
    <row r="51" spans="2:4" ht="12.75">
      <c r="B51" s="1" t="s">
        <v>24</v>
      </c>
      <c r="C51" s="183" t="s">
        <v>27</v>
      </c>
      <c r="D51" t="s">
        <v>17</v>
      </c>
    </row>
    <row r="52" spans="2:4" ht="12.75">
      <c r="B52" s="1" t="s">
        <v>25</v>
      </c>
      <c r="C52" s="183" t="s">
        <v>27</v>
      </c>
      <c r="D52" t="s">
        <v>20</v>
      </c>
    </row>
    <row r="53" spans="2:29" ht="12.75">
      <c r="B53" s="1" t="s">
        <v>26</v>
      </c>
      <c r="C53" s="183" t="s">
        <v>27</v>
      </c>
      <c r="D53" t="s">
        <v>29</v>
      </c>
      <c r="W53" s="3"/>
      <c r="X53" s="3"/>
      <c r="Y53" s="3"/>
      <c r="Z53" s="3"/>
      <c r="AA53" s="3"/>
      <c r="AB53" s="3"/>
      <c r="AC53" s="3"/>
    </row>
    <row r="54" spans="2:29" ht="12.75">
      <c r="B54" s="1" t="s">
        <v>271</v>
      </c>
      <c r="C54" s="183" t="s">
        <v>27</v>
      </c>
      <c r="D54" t="s">
        <v>272</v>
      </c>
      <c r="W54" s="233" t="s">
        <v>31</v>
      </c>
      <c r="X54" s="233"/>
      <c r="Y54" s="233"/>
      <c r="Z54" s="233"/>
      <c r="AA54" s="233"/>
      <c r="AB54" s="233"/>
      <c r="AC54" s="233"/>
    </row>
  </sheetData>
  <sheetProtection/>
  <mergeCells count="15">
    <mergeCell ref="U10:Y11"/>
    <mergeCell ref="A11:D11"/>
    <mergeCell ref="F10:J11"/>
    <mergeCell ref="K10:O11"/>
    <mergeCell ref="P10:T11"/>
    <mergeCell ref="A5:AD5"/>
    <mergeCell ref="A7:AD7"/>
    <mergeCell ref="W54:AC54"/>
    <mergeCell ref="A1:AD1"/>
    <mergeCell ref="A2:AD2"/>
    <mergeCell ref="A3:AD3"/>
    <mergeCell ref="A4:AD4"/>
    <mergeCell ref="Z11:AA11"/>
    <mergeCell ref="E10:E12"/>
    <mergeCell ref="Z10:AD10"/>
  </mergeCells>
  <printOptions horizontalCentered="1"/>
  <pageMargins left="0.12" right="0.12" top="0.25" bottom="0.25" header="0.5" footer="0.5"/>
  <pageSetup horizontalDpi="300" verticalDpi="300" orientation="landscape" paperSize="153" r:id="rId2"/>
  <drawing r:id="rId1"/>
</worksheet>
</file>

<file path=xl/worksheets/sheet2.xml><?xml version="1.0" encoding="utf-8"?>
<worksheet xmlns="http://schemas.openxmlformats.org/spreadsheetml/2006/main" xmlns:r="http://schemas.openxmlformats.org/officeDocument/2006/relationships">
  <dimension ref="A1:AD85"/>
  <sheetViews>
    <sheetView showGridLines="0" zoomScale="75" zoomScaleNormal="75" zoomScalePageLayoutView="0" workbookViewId="0" topLeftCell="A1">
      <selection activeCell="A13" sqref="A13"/>
    </sheetView>
  </sheetViews>
  <sheetFormatPr defaultColWidth="9.140625" defaultRowHeight="12.75"/>
  <cols>
    <col min="1" max="1" width="4.140625" style="0" customWidth="1"/>
    <col min="2" max="2" width="11.7109375" style="0" customWidth="1"/>
    <col min="3" max="3" width="2.00390625" style="0" bestFit="1" customWidth="1"/>
    <col min="4" max="4" width="11.7109375" style="0" customWidth="1"/>
    <col min="5" max="25" width="4.7109375" style="0" customWidth="1"/>
    <col min="26" max="26" width="5.00390625" style="0" customWidth="1"/>
    <col min="27" max="27" width="6.28125" style="0" customWidth="1"/>
    <col min="28" max="28" width="8.421875" style="0" customWidth="1"/>
    <col min="29" max="29" width="7.421875" style="0" customWidth="1"/>
    <col min="30" max="30" width="8.28125" style="0" customWidth="1"/>
    <col min="31" max="34" width="4.28125" style="0" customWidth="1"/>
  </cols>
  <sheetData>
    <row r="1" spans="1:30" ht="12.75">
      <c r="A1" s="231" t="s">
        <v>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1:30" ht="12.75">
      <c r="A2" s="231" t="s">
        <v>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row>
    <row r="3" spans="1:30" ht="12.75">
      <c r="A3" s="231" t="s">
        <v>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12.75">
      <c r="A4" s="234" t="s">
        <v>476</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row>
    <row r="5" spans="1:30" ht="12.75">
      <c r="A5" s="231" t="s">
        <v>4</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7" spans="1:30" ht="15">
      <c r="A7" s="232" t="s">
        <v>5</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row>
    <row r="9" spans="1:26" ht="12.75">
      <c r="A9" t="s">
        <v>346</v>
      </c>
      <c r="Z9" t="s">
        <v>32</v>
      </c>
    </row>
    <row r="10" spans="1:30" ht="12.75">
      <c r="A10" s="129"/>
      <c r="B10" s="130"/>
      <c r="C10" s="130"/>
      <c r="D10" s="131"/>
      <c r="E10" s="236" t="s">
        <v>35</v>
      </c>
      <c r="F10" s="242" t="s">
        <v>12</v>
      </c>
      <c r="G10" s="242"/>
      <c r="H10" s="242"/>
      <c r="I10" s="242"/>
      <c r="J10" s="242"/>
      <c r="K10" s="242" t="s">
        <v>13</v>
      </c>
      <c r="L10" s="242"/>
      <c r="M10" s="242"/>
      <c r="N10" s="242"/>
      <c r="O10" s="242"/>
      <c r="P10" s="242" t="s">
        <v>14</v>
      </c>
      <c r="Q10" s="242"/>
      <c r="R10" s="242"/>
      <c r="S10" s="242"/>
      <c r="T10" s="242"/>
      <c r="U10" s="242" t="s">
        <v>15</v>
      </c>
      <c r="V10" s="242"/>
      <c r="W10" s="242"/>
      <c r="X10" s="242"/>
      <c r="Y10" s="242"/>
      <c r="Z10" s="239" t="s">
        <v>22</v>
      </c>
      <c r="AA10" s="240"/>
      <c r="AB10" s="240"/>
      <c r="AC10" s="240"/>
      <c r="AD10" s="241"/>
    </row>
    <row r="11" spans="1:30" ht="12.75" customHeight="1">
      <c r="A11" s="244" t="s">
        <v>6</v>
      </c>
      <c r="B11" s="233"/>
      <c r="C11" s="233"/>
      <c r="D11" s="245"/>
      <c r="E11" s="237"/>
      <c r="F11" s="243"/>
      <c r="G11" s="243"/>
      <c r="H11" s="243"/>
      <c r="I11" s="243"/>
      <c r="J11" s="243"/>
      <c r="K11" s="243"/>
      <c r="L11" s="243"/>
      <c r="M11" s="243"/>
      <c r="N11" s="243"/>
      <c r="O11" s="243"/>
      <c r="P11" s="243"/>
      <c r="Q11" s="243"/>
      <c r="R11" s="243"/>
      <c r="S11" s="243"/>
      <c r="T11" s="243"/>
      <c r="U11" s="243"/>
      <c r="V11" s="243"/>
      <c r="W11" s="243"/>
      <c r="X11" s="243"/>
      <c r="Y11" s="243"/>
      <c r="Z11" s="235" t="s">
        <v>18</v>
      </c>
      <c r="AA11" s="235"/>
      <c r="AB11" s="176" t="s">
        <v>33</v>
      </c>
      <c r="AC11" s="177" t="s">
        <v>19</v>
      </c>
      <c r="AD11" s="177" t="s">
        <v>36</v>
      </c>
    </row>
    <row r="12" spans="1:30" ht="12.75">
      <c r="A12" s="173"/>
      <c r="B12" s="174"/>
      <c r="C12" s="174"/>
      <c r="D12" s="175"/>
      <c r="E12" s="238"/>
      <c r="F12" s="172" t="s">
        <v>7</v>
      </c>
      <c r="G12" s="172" t="s">
        <v>8</v>
      </c>
      <c r="H12" s="172" t="s">
        <v>9</v>
      </c>
      <c r="I12" s="172" t="s">
        <v>10</v>
      </c>
      <c r="J12" s="172" t="s">
        <v>11</v>
      </c>
      <c r="K12" s="172" t="s">
        <v>7</v>
      </c>
      <c r="L12" s="172" t="s">
        <v>8</v>
      </c>
      <c r="M12" s="172" t="s">
        <v>9</v>
      </c>
      <c r="N12" s="172" t="s">
        <v>10</v>
      </c>
      <c r="O12" s="172" t="s">
        <v>11</v>
      </c>
      <c r="P12" s="172" t="s">
        <v>7</v>
      </c>
      <c r="Q12" s="172" t="s">
        <v>8</v>
      </c>
      <c r="R12" s="172" t="s">
        <v>9</v>
      </c>
      <c r="S12" s="172" t="s">
        <v>10</v>
      </c>
      <c r="T12" s="172" t="s">
        <v>11</v>
      </c>
      <c r="U12" s="172" t="s">
        <v>7</v>
      </c>
      <c r="V12" s="172" t="s">
        <v>8</v>
      </c>
      <c r="W12" s="172" t="s">
        <v>9</v>
      </c>
      <c r="X12" s="172" t="s">
        <v>10</v>
      </c>
      <c r="Y12" s="172" t="s">
        <v>11</v>
      </c>
      <c r="Z12" s="181" t="s">
        <v>16</v>
      </c>
      <c r="AA12" s="182" t="s">
        <v>17</v>
      </c>
      <c r="AB12" s="178" t="s">
        <v>34</v>
      </c>
      <c r="AC12" s="179" t="s">
        <v>20</v>
      </c>
      <c r="AD12" s="180" t="s">
        <v>21</v>
      </c>
    </row>
    <row r="13" spans="1:30" s="2" customFormat="1" ht="9.75" customHeight="1">
      <c r="A13" s="186">
        <v>1</v>
      </c>
      <c r="B13" s="187" t="s">
        <v>349</v>
      </c>
      <c r="C13" s="189" t="s">
        <v>408</v>
      </c>
      <c r="D13" s="188" t="s">
        <v>409</v>
      </c>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row>
    <row r="14" spans="1:30" s="2" customFormat="1" ht="9.75" customHeight="1">
      <c r="A14" s="186">
        <v>2</v>
      </c>
      <c r="B14" s="187" t="s">
        <v>350</v>
      </c>
      <c r="C14" s="189" t="s">
        <v>408</v>
      </c>
      <c r="D14" s="188" t="s">
        <v>410</v>
      </c>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row>
    <row r="15" spans="1:30" s="2" customFormat="1" ht="9.75" customHeight="1">
      <c r="A15" s="186">
        <v>3</v>
      </c>
      <c r="B15" s="187" t="s">
        <v>351</v>
      </c>
      <c r="C15" s="189" t="s">
        <v>408</v>
      </c>
      <c r="D15" s="188" t="s">
        <v>411</v>
      </c>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row>
    <row r="16" spans="1:30" s="2" customFormat="1" ht="9.75" customHeight="1">
      <c r="A16" s="186">
        <v>4</v>
      </c>
      <c r="B16" s="187" t="s">
        <v>352</v>
      </c>
      <c r="C16" s="189" t="s">
        <v>408</v>
      </c>
      <c r="D16" s="188" t="s">
        <v>412</v>
      </c>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row>
    <row r="17" spans="1:30" s="2" customFormat="1" ht="9.75" customHeight="1">
      <c r="A17" s="186">
        <v>5</v>
      </c>
      <c r="B17" s="187" t="s">
        <v>353</v>
      </c>
      <c r="C17" s="189" t="s">
        <v>408</v>
      </c>
      <c r="D17" s="188" t="s">
        <v>413</v>
      </c>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row>
    <row r="18" spans="1:30" s="2" customFormat="1" ht="9.75" customHeight="1">
      <c r="A18" s="186">
        <v>6</v>
      </c>
      <c r="B18" s="187" t="s">
        <v>279</v>
      </c>
      <c r="C18" s="189" t="s">
        <v>408</v>
      </c>
      <c r="D18" s="188" t="s">
        <v>414</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row>
    <row r="19" spans="1:30" s="2" customFormat="1" ht="9.75" customHeight="1">
      <c r="A19" s="186">
        <v>7</v>
      </c>
      <c r="B19" s="187" t="s">
        <v>354</v>
      </c>
      <c r="C19" s="189" t="s">
        <v>408</v>
      </c>
      <c r="D19" s="188" t="s">
        <v>415</v>
      </c>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row>
    <row r="20" spans="1:30" s="2" customFormat="1" ht="9.75" customHeight="1">
      <c r="A20" s="186">
        <v>8</v>
      </c>
      <c r="B20" s="187" t="s">
        <v>355</v>
      </c>
      <c r="C20" s="189" t="s">
        <v>408</v>
      </c>
      <c r="D20" s="188" t="s">
        <v>416</v>
      </c>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row>
    <row r="21" spans="1:30" s="2" customFormat="1" ht="9.75" customHeight="1">
      <c r="A21" s="186">
        <v>9</v>
      </c>
      <c r="B21" s="187" t="s">
        <v>356</v>
      </c>
      <c r="C21" s="189" t="s">
        <v>408</v>
      </c>
      <c r="D21" s="188" t="s">
        <v>417</v>
      </c>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row>
    <row r="22" spans="1:30" s="2" customFormat="1" ht="9.75" customHeight="1">
      <c r="A22" s="186">
        <v>10</v>
      </c>
      <c r="B22" s="187" t="s">
        <v>357</v>
      </c>
      <c r="C22" s="189" t="s">
        <v>408</v>
      </c>
      <c r="D22" s="188" t="s">
        <v>418</v>
      </c>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row>
    <row r="23" spans="1:30" s="2" customFormat="1" ht="9.75" customHeight="1">
      <c r="A23" s="186">
        <v>11</v>
      </c>
      <c r="B23" s="187" t="s">
        <v>358</v>
      </c>
      <c r="C23" s="189" t="s">
        <v>408</v>
      </c>
      <c r="D23" s="188" t="s">
        <v>419</v>
      </c>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row>
    <row r="24" spans="1:30" s="2" customFormat="1" ht="9.75" customHeight="1">
      <c r="A24" s="186">
        <v>12</v>
      </c>
      <c r="B24" s="187" t="s">
        <v>359</v>
      </c>
      <c r="C24" s="189" t="s">
        <v>408</v>
      </c>
      <c r="D24" s="188" t="s">
        <v>420</v>
      </c>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row>
    <row r="25" spans="1:30" s="2" customFormat="1" ht="9.75" customHeight="1">
      <c r="A25" s="186">
        <v>13</v>
      </c>
      <c r="B25" s="187" t="s">
        <v>360</v>
      </c>
      <c r="C25" s="189" t="s">
        <v>408</v>
      </c>
      <c r="D25" s="188" t="s">
        <v>421</v>
      </c>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row>
    <row r="26" spans="1:30" s="2" customFormat="1" ht="9.75" customHeight="1">
      <c r="A26" s="186">
        <v>14</v>
      </c>
      <c r="B26" s="187" t="s">
        <v>361</v>
      </c>
      <c r="C26" s="189" t="s">
        <v>408</v>
      </c>
      <c r="D26" s="188" t="s">
        <v>422</v>
      </c>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row>
    <row r="27" spans="1:30" s="2" customFormat="1" ht="9.75" customHeight="1">
      <c r="A27" s="186">
        <v>15</v>
      </c>
      <c r="B27" s="187" t="s">
        <v>362</v>
      </c>
      <c r="C27" s="189" t="s">
        <v>408</v>
      </c>
      <c r="D27" s="188" t="s">
        <v>419</v>
      </c>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row>
    <row r="28" spans="1:30" s="2" customFormat="1" ht="9.75" customHeight="1">
      <c r="A28" s="186">
        <v>16</v>
      </c>
      <c r="B28" s="187" t="s">
        <v>363</v>
      </c>
      <c r="C28" s="189" t="s">
        <v>408</v>
      </c>
      <c r="D28" s="188" t="s">
        <v>423</v>
      </c>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row>
    <row r="29" spans="1:30" s="2" customFormat="1" ht="9.75" customHeight="1">
      <c r="A29" s="186">
        <v>17</v>
      </c>
      <c r="B29" s="187" t="s">
        <v>364</v>
      </c>
      <c r="C29" s="189" t="s">
        <v>408</v>
      </c>
      <c r="D29" s="188" t="s">
        <v>424</v>
      </c>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row>
    <row r="30" spans="1:30" s="2" customFormat="1" ht="9.75" customHeight="1">
      <c r="A30" s="186">
        <v>18</v>
      </c>
      <c r="B30" s="187" t="s">
        <v>365</v>
      </c>
      <c r="C30" s="189" t="s">
        <v>408</v>
      </c>
      <c r="D30" s="188" t="s">
        <v>425</v>
      </c>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row>
    <row r="31" spans="1:30" s="2" customFormat="1" ht="9.75" customHeight="1">
      <c r="A31" s="186">
        <v>19</v>
      </c>
      <c r="B31" s="187" t="s">
        <v>366</v>
      </c>
      <c r="C31" s="189" t="s">
        <v>408</v>
      </c>
      <c r="D31" s="188" t="s">
        <v>426</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row>
    <row r="32" spans="1:30" s="2" customFormat="1" ht="9.75" customHeight="1">
      <c r="A32" s="186">
        <v>20</v>
      </c>
      <c r="B32" s="187" t="s">
        <v>367</v>
      </c>
      <c r="C32" s="189" t="s">
        <v>408</v>
      </c>
      <c r="D32" s="188" t="s">
        <v>427</v>
      </c>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row>
    <row r="33" spans="1:30" s="2" customFormat="1" ht="9.75" customHeight="1">
      <c r="A33" s="186">
        <v>21</v>
      </c>
      <c r="B33" s="187" t="s">
        <v>305</v>
      </c>
      <c r="C33" s="189" t="s">
        <v>408</v>
      </c>
      <c r="D33" s="188" t="s">
        <v>428</v>
      </c>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row>
    <row r="34" spans="1:30" s="2" customFormat="1" ht="9.75" customHeight="1">
      <c r="A34" s="186">
        <v>22</v>
      </c>
      <c r="B34" s="187" t="s">
        <v>368</v>
      </c>
      <c r="C34" s="189" t="s">
        <v>408</v>
      </c>
      <c r="D34" s="188" t="s">
        <v>429</v>
      </c>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row>
    <row r="35" spans="1:30" s="2" customFormat="1" ht="9.75" customHeight="1">
      <c r="A35" s="186">
        <v>23</v>
      </c>
      <c r="B35" s="187" t="s">
        <v>369</v>
      </c>
      <c r="C35" s="189" t="s">
        <v>408</v>
      </c>
      <c r="D35" s="188" t="s">
        <v>430</v>
      </c>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row>
    <row r="36" spans="1:30" s="2" customFormat="1" ht="9.75" customHeight="1">
      <c r="A36" s="186">
        <v>24</v>
      </c>
      <c r="B36" s="187" t="s">
        <v>313</v>
      </c>
      <c r="C36" s="189" t="s">
        <v>408</v>
      </c>
      <c r="D36" s="188" t="s">
        <v>431</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row>
    <row r="37" spans="1:30" s="2" customFormat="1" ht="9.75" customHeight="1">
      <c r="A37" s="186">
        <v>25</v>
      </c>
      <c r="B37" s="187" t="s">
        <v>370</v>
      </c>
      <c r="C37" s="189" t="s">
        <v>408</v>
      </c>
      <c r="D37" s="188" t="s">
        <v>432</v>
      </c>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row>
    <row r="38" spans="1:30" s="2" customFormat="1" ht="9.75" customHeight="1">
      <c r="A38" s="186">
        <v>26</v>
      </c>
      <c r="B38" s="187" t="s">
        <v>371</v>
      </c>
      <c r="C38" s="189" t="s">
        <v>408</v>
      </c>
      <c r="D38" s="188" t="s">
        <v>433</v>
      </c>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row>
    <row r="39" spans="1:30" s="2" customFormat="1" ht="9.75" customHeight="1">
      <c r="A39" s="186">
        <v>27</v>
      </c>
      <c r="B39" s="187" t="s">
        <v>372</v>
      </c>
      <c r="C39" s="189" t="s">
        <v>408</v>
      </c>
      <c r="D39" s="188" t="s">
        <v>434</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row>
    <row r="40" spans="1:30" s="2" customFormat="1" ht="9.75" customHeight="1">
      <c r="A40" s="186">
        <v>28</v>
      </c>
      <c r="B40" s="187" t="s">
        <v>373</v>
      </c>
      <c r="C40" s="189" t="s">
        <v>408</v>
      </c>
      <c r="D40" s="188" t="s">
        <v>435</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row>
    <row r="41" spans="1:30" s="2" customFormat="1" ht="9.75" customHeight="1">
      <c r="A41" s="186">
        <v>29</v>
      </c>
      <c r="B41" s="187" t="s">
        <v>317</v>
      </c>
      <c r="C41" s="189" t="s">
        <v>408</v>
      </c>
      <c r="D41" s="188" t="s">
        <v>436</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row>
    <row r="42" spans="1:30" s="2" customFormat="1" ht="9.75" customHeight="1">
      <c r="A42" s="186">
        <v>30</v>
      </c>
      <c r="B42" s="187" t="s">
        <v>321</v>
      </c>
      <c r="C42" s="189" t="s">
        <v>408</v>
      </c>
      <c r="D42" s="188" t="s">
        <v>437</v>
      </c>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row>
    <row r="43" spans="1:30" s="2" customFormat="1" ht="9.75" customHeight="1">
      <c r="A43" s="186">
        <v>31</v>
      </c>
      <c r="B43" s="187" t="s">
        <v>374</v>
      </c>
      <c r="C43" s="189" t="s">
        <v>408</v>
      </c>
      <c r="D43" s="188" t="s">
        <v>438</v>
      </c>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row>
    <row r="44" spans="1:30" s="2" customFormat="1" ht="9.75" customHeight="1">
      <c r="A44" s="186">
        <v>32</v>
      </c>
      <c r="B44" s="187" t="s">
        <v>375</v>
      </c>
      <c r="C44" s="189" t="s">
        <v>408</v>
      </c>
      <c r="D44" s="188" t="s">
        <v>439</v>
      </c>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row>
    <row r="45" spans="1:30" s="2" customFormat="1" ht="9.75" customHeight="1">
      <c r="A45" s="186">
        <v>33</v>
      </c>
      <c r="B45" s="187" t="s">
        <v>376</v>
      </c>
      <c r="C45" s="189" t="s">
        <v>408</v>
      </c>
      <c r="D45" s="188" t="s">
        <v>440</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row>
    <row r="46" spans="1:30" s="2" customFormat="1" ht="9.75" customHeight="1">
      <c r="A46" s="186">
        <v>34</v>
      </c>
      <c r="B46" s="187" t="s">
        <v>377</v>
      </c>
      <c r="C46" s="189" t="s">
        <v>408</v>
      </c>
      <c r="D46" s="188" t="s">
        <v>441</v>
      </c>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row>
    <row r="47" spans="1:30" s="2" customFormat="1" ht="9.75" customHeight="1">
      <c r="A47" s="186">
        <v>35</v>
      </c>
      <c r="B47" s="187" t="s">
        <v>378</v>
      </c>
      <c r="C47" s="189" t="s">
        <v>408</v>
      </c>
      <c r="D47" s="188" t="s">
        <v>442</v>
      </c>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row>
    <row r="48" spans="1:30" s="2" customFormat="1" ht="9.75" customHeight="1">
      <c r="A48" s="186">
        <v>36</v>
      </c>
      <c r="B48" s="187" t="s">
        <v>379</v>
      </c>
      <c r="C48" s="189" t="s">
        <v>408</v>
      </c>
      <c r="D48" s="188" t="s">
        <v>443</v>
      </c>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row>
    <row r="49" spans="1:30" s="2" customFormat="1" ht="9.75" customHeight="1">
      <c r="A49" s="186">
        <v>37</v>
      </c>
      <c r="B49" s="187" t="s">
        <v>380</v>
      </c>
      <c r="C49" s="189" t="s">
        <v>408</v>
      </c>
      <c r="D49" s="188" t="s">
        <v>444</v>
      </c>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1:30" s="2" customFormat="1" ht="9.75" customHeight="1">
      <c r="A50" s="186">
        <v>38</v>
      </c>
      <c r="B50" s="187" t="s">
        <v>381</v>
      </c>
      <c r="C50" s="189" t="s">
        <v>408</v>
      </c>
      <c r="D50" s="188" t="s">
        <v>445</v>
      </c>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row>
    <row r="51" spans="1:30" s="2" customFormat="1" ht="9.75" customHeight="1">
      <c r="A51" s="186">
        <v>39</v>
      </c>
      <c r="B51" s="187" t="s">
        <v>382</v>
      </c>
      <c r="C51" s="189" t="s">
        <v>408</v>
      </c>
      <c r="D51" s="188" t="s">
        <v>446</v>
      </c>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row>
    <row r="52" spans="1:30" s="2" customFormat="1" ht="9.75" customHeight="1">
      <c r="A52" s="186">
        <v>40</v>
      </c>
      <c r="B52" s="187" t="s">
        <v>383</v>
      </c>
      <c r="C52" s="189" t="s">
        <v>408</v>
      </c>
      <c r="D52" s="188" t="s">
        <v>447</v>
      </c>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row>
    <row r="53" spans="1:30" s="2" customFormat="1" ht="9.75" customHeight="1">
      <c r="A53" s="186">
        <v>41</v>
      </c>
      <c r="B53" s="187" t="s">
        <v>384</v>
      </c>
      <c r="C53" s="189" t="s">
        <v>408</v>
      </c>
      <c r="D53" s="188" t="s">
        <v>448</v>
      </c>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row>
    <row r="54" spans="1:30" s="2" customFormat="1" ht="9.75" customHeight="1">
      <c r="A54" s="186">
        <v>42</v>
      </c>
      <c r="B54" s="187" t="s">
        <v>384</v>
      </c>
      <c r="C54" s="189" t="s">
        <v>408</v>
      </c>
      <c r="D54" s="188" t="s">
        <v>449</v>
      </c>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row>
    <row r="55" spans="1:30" s="2" customFormat="1" ht="9.75" customHeight="1">
      <c r="A55" s="186">
        <v>43</v>
      </c>
      <c r="B55" s="187" t="s">
        <v>385</v>
      </c>
      <c r="C55" s="189" t="s">
        <v>408</v>
      </c>
      <c r="D55" s="188" t="s">
        <v>450</v>
      </c>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row>
    <row r="56" spans="1:30" s="2" customFormat="1" ht="9.75" customHeight="1">
      <c r="A56" s="186">
        <v>44</v>
      </c>
      <c r="B56" s="187" t="s">
        <v>386</v>
      </c>
      <c r="C56" s="189" t="s">
        <v>408</v>
      </c>
      <c r="D56" s="188" t="s">
        <v>451</v>
      </c>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row>
    <row r="57" spans="1:30" s="2" customFormat="1" ht="9.75" customHeight="1">
      <c r="A57" s="186">
        <v>45</v>
      </c>
      <c r="B57" s="187" t="s">
        <v>335</v>
      </c>
      <c r="C57" s="189" t="s">
        <v>408</v>
      </c>
      <c r="D57" s="188" t="s">
        <v>452</v>
      </c>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row>
    <row r="58" spans="1:30" s="2" customFormat="1" ht="9.75" customHeight="1">
      <c r="A58" s="186">
        <v>46</v>
      </c>
      <c r="B58" s="187" t="s">
        <v>387</v>
      </c>
      <c r="C58" s="189" t="s">
        <v>408</v>
      </c>
      <c r="D58" s="188" t="s">
        <v>453</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row>
    <row r="59" spans="1:30" s="2" customFormat="1" ht="9.75" customHeight="1">
      <c r="A59" s="186">
        <v>47</v>
      </c>
      <c r="B59" s="187" t="s">
        <v>388</v>
      </c>
      <c r="C59" s="189" t="s">
        <v>408</v>
      </c>
      <c r="D59" s="188" t="s">
        <v>454</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row>
    <row r="60" spans="1:30" s="2" customFormat="1" ht="9.75" customHeight="1">
      <c r="A60" s="186">
        <v>48</v>
      </c>
      <c r="B60" s="187" t="s">
        <v>389</v>
      </c>
      <c r="C60" s="189" t="s">
        <v>408</v>
      </c>
      <c r="D60" s="188" t="s">
        <v>455</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row>
    <row r="61" spans="1:30" s="2" customFormat="1" ht="9.75" customHeight="1">
      <c r="A61" s="186">
        <v>49</v>
      </c>
      <c r="B61" s="187" t="s">
        <v>390</v>
      </c>
      <c r="C61" s="189" t="s">
        <v>408</v>
      </c>
      <c r="D61" s="188" t="s">
        <v>456</v>
      </c>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row>
    <row r="62" spans="1:30" s="2" customFormat="1" ht="9.75" customHeight="1">
      <c r="A62" s="186">
        <v>50</v>
      </c>
      <c r="B62" s="187" t="s">
        <v>391</v>
      </c>
      <c r="C62" s="189" t="s">
        <v>408</v>
      </c>
      <c r="D62" s="188" t="s">
        <v>457</v>
      </c>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row>
    <row r="63" spans="1:30" s="2" customFormat="1" ht="9.75" customHeight="1">
      <c r="A63" s="186">
        <v>51</v>
      </c>
      <c r="B63" s="187" t="s">
        <v>392</v>
      </c>
      <c r="C63" s="189" t="s">
        <v>408</v>
      </c>
      <c r="D63" s="188" t="s">
        <v>458</v>
      </c>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row>
    <row r="64" spans="1:30" s="2" customFormat="1" ht="9.75" customHeight="1">
      <c r="A64" s="186">
        <v>52</v>
      </c>
      <c r="B64" s="187" t="s">
        <v>393</v>
      </c>
      <c r="C64" s="189" t="s">
        <v>408</v>
      </c>
      <c r="D64" s="188" t="s">
        <v>459</v>
      </c>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row>
    <row r="65" spans="1:30" s="2" customFormat="1" ht="9.75" customHeight="1">
      <c r="A65" s="186">
        <v>53</v>
      </c>
      <c r="B65" s="187" t="s">
        <v>394</v>
      </c>
      <c r="C65" s="189" t="s">
        <v>408</v>
      </c>
      <c r="D65" s="188" t="s">
        <v>460</v>
      </c>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row>
    <row r="66" spans="1:30" s="2" customFormat="1" ht="9.75" customHeight="1">
      <c r="A66" s="186">
        <v>54</v>
      </c>
      <c r="B66" s="187" t="s">
        <v>395</v>
      </c>
      <c r="C66" s="189" t="s">
        <v>408</v>
      </c>
      <c r="D66" s="188" t="s">
        <v>461</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row>
    <row r="67" spans="1:30" s="2" customFormat="1" ht="9.75" customHeight="1">
      <c r="A67" s="186">
        <v>55</v>
      </c>
      <c r="B67" s="187" t="s">
        <v>396</v>
      </c>
      <c r="C67" s="189" t="s">
        <v>408</v>
      </c>
      <c r="D67" s="188" t="s">
        <v>462</v>
      </c>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row>
    <row r="68" spans="1:30" s="2" customFormat="1" ht="9.75" customHeight="1">
      <c r="A68" s="186">
        <v>56</v>
      </c>
      <c r="B68" s="187" t="s">
        <v>397</v>
      </c>
      <c r="C68" s="189" t="s">
        <v>408</v>
      </c>
      <c r="D68" s="188" t="s">
        <v>463</v>
      </c>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row>
    <row r="69" spans="1:30" s="2" customFormat="1" ht="9.75" customHeight="1">
      <c r="A69" s="186">
        <v>57</v>
      </c>
      <c r="B69" s="187" t="s">
        <v>398</v>
      </c>
      <c r="C69" s="189" t="s">
        <v>408</v>
      </c>
      <c r="D69" s="188" t="s">
        <v>464</v>
      </c>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row>
    <row r="70" spans="1:30" s="2" customFormat="1" ht="9.75" customHeight="1">
      <c r="A70" s="186">
        <v>58</v>
      </c>
      <c r="B70" s="187" t="s">
        <v>399</v>
      </c>
      <c r="C70" s="189" t="s">
        <v>408</v>
      </c>
      <c r="D70" s="188" t="s">
        <v>465</v>
      </c>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row>
    <row r="71" spans="1:30" s="2" customFormat="1" ht="9.75" customHeight="1">
      <c r="A71" s="186">
        <v>59</v>
      </c>
      <c r="B71" s="187" t="s">
        <v>400</v>
      </c>
      <c r="C71" s="189" t="s">
        <v>408</v>
      </c>
      <c r="D71" s="188" t="s">
        <v>466</v>
      </c>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row>
    <row r="72" spans="1:30" s="2" customFormat="1" ht="9.75" customHeight="1">
      <c r="A72" s="186">
        <v>60</v>
      </c>
      <c r="B72" s="187" t="s">
        <v>401</v>
      </c>
      <c r="C72" s="189" t="s">
        <v>408</v>
      </c>
      <c r="D72" s="188" t="s">
        <v>467</v>
      </c>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row>
    <row r="73" spans="1:30" s="2" customFormat="1" ht="9.75" customHeight="1">
      <c r="A73" s="186">
        <v>61</v>
      </c>
      <c r="B73" s="187" t="s">
        <v>402</v>
      </c>
      <c r="C73" s="189" t="s">
        <v>408</v>
      </c>
      <c r="D73" s="188" t="s">
        <v>468</v>
      </c>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row>
    <row r="74" spans="1:30" s="2" customFormat="1" ht="9.75" customHeight="1">
      <c r="A74" s="186">
        <v>62</v>
      </c>
      <c r="B74" s="187" t="s">
        <v>403</v>
      </c>
      <c r="C74" s="189" t="s">
        <v>408</v>
      </c>
      <c r="D74" s="188" t="s">
        <v>469</v>
      </c>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row>
    <row r="75" spans="1:30" s="2" customFormat="1" ht="9.75" customHeight="1">
      <c r="A75" s="186">
        <v>63</v>
      </c>
      <c r="B75" s="187" t="s">
        <v>404</v>
      </c>
      <c r="C75" s="189" t="s">
        <v>408</v>
      </c>
      <c r="D75" s="188" t="s">
        <v>470</v>
      </c>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row>
    <row r="76" spans="1:30" s="2" customFormat="1" ht="9.75" customHeight="1">
      <c r="A76" s="186">
        <v>64</v>
      </c>
      <c r="B76" s="187" t="s">
        <v>404</v>
      </c>
      <c r="C76" s="189" t="s">
        <v>408</v>
      </c>
      <c r="D76" s="188" t="s">
        <v>471</v>
      </c>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row>
    <row r="77" spans="1:30" s="2" customFormat="1" ht="9.75" customHeight="1">
      <c r="A77" s="186">
        <v>65</v>
      </c>
      <c r="B77" s="187" t="s">
        <v>405</v>
      </c>
      <c r="C77" s="189" t="s">
        <v>408</v>
      </c>
      <c r="D77" s="188" t="s">
        <v>472</v>
      </c>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row>
    <row r="78" spans="1:30" s="2" customFormat="1" ht="9.75" customHeight="1">
      <c r="A78" s="186">
        <v>66</v>
      </c>
      <c r="B78" s="187" t="s">
        <v>405</v>
      </c>
      <c r="C78" s="189" t="s">
        <v>408</v>
      </c>
      <c r="D78" s="188" t="s">
        <v>473</v>
      </c>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row>
    <row r="79" spans="1:30" s="2" customFormat="1" ht="9.75" customHeight="1">
      <c r="A79" s="186">
        <v>67</v>
      </c>
      <c r="B79" s="187" t="s">
        <v>406</v>
      </c>
      <c r="C79" s="189" t="s">
        <v>408</v>
      </c>
      <c r="D79" s="188" t="s">
        <v>474</v>
      </c>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row>
    <row r="80" spans="1:30" s="2" customFormat="1" ht="9.75" customHeight="1">
      <c r="A80" s="186">
        <v>68</v>
      </c>
      <c r="B80" s="187" t="s">
        <v>407</v>
      </c>
      <c r="C80" s="189" t="s">
        <v>408</v>
      </c>
      <c r="D80" s="188" t="s">
        <v>475</v>
      </c>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row>
    <row r="81" spans="2:23" ht="12.75">
      <c r="B81" s="1" t="s">
        <v>23</v>
      </c>
      <c r="C81" s="183" t="s">
        <v>27</v>
      </c>
      <c r="D81" t="s">
        <v>28</v>
      </c>
      <c r="W81" t="s">
        <v>30</v>
      </c>
    </row>
    <row r="82" spans="2:4" ht="12.75">
      <c r="B82" s="1" t="s">
        <v>24</v>
      </c>
      <c r="C82" s="183" t="s">
        <v>27</v>
      </c>
      <c r="D82" t="s">
        <v>17</v>
      </c>
    </row>
    <row r="83" spans="2:4" ht="12.75">
      <c r="B83" s="1" t="s">
        <v>25</v>
      </c>
      <c r="C83" s="183" t="s">
        <v>27</v>
      </c>
      <c r="D83" t="s">
        <v>20</v>
      </c>
    </row>
    <row r="84" spans="2:29" ht="12.75">
      <c r="B84" s="1" t="s">
        <v>26</v>
      </c>
      <c r="C84" s="183" t="s">
        <v>27</v>
      </c>
      <c r="D84" t="s">
        <v>29</v>
      </c>
      <c r="W84" s="3"/>
      <c r="X84" s="3"/>
      <c r="Y84" s="3"/>
      <c r="Z84" s="3"/>
      <c r="AA84" s="3"/>
      <c r="AB84" s="3"/>
      <c r="AC84" s="3"/>
    </row>
    <row r="85" spans="2:29" ht="12.75">
      <c r="B85" s="1" t="s">
        <v>271</v>
      </c>
      <c r="C85" s="183" t="s">
        <v>27</v>
      </c>
      <c r="D85" t="s">
        <v>272</v>
      </c>
      <c r="W85" s="233" t="s">
        <v>31</v>
      </c>
      <c r="X85" s="233"/>
      <c r="Y85" s="233"/>
      <c r="Z85" s="233"/>
      <c r="AA85" s="233"/>
      <c r="AB85" s="233"/>
      <c r="AC85" s="233"/>
    </row>
  </sheetData>
  <sheetProtection/>
  <mergeCells count="15">
    <mergeCell ref="A1:AD1"/>
    <mergeCell ref="A2:AD2"/>
    <mergeCell ref="A3:AD3"/>
    <mergeCell ref="A4:AD4"/>
    <mergeCell ref="A5:AD5"/>
    <mergeCell ref="A7:AD7"/>
    <mergeCell ref="W85:AC85"/>
    <mergeCell ref="A11:D11"/>
    <mergeCell ref="F10:J11"/>
    <mergeCell ref="K10:O11"/>
    <mergeCell ref="P10:T11"/>
    <mergeCell ref="Z11:AA11"/>
    <mergeCell ref="E10:E12"/>
    <mergeCell ref="Z10:AD10"/>
    <mergeCell ref="U10:Y11"/>
  </mergeCells>
  <printOptions horizontalCentered="1"/>
  <pageMargins left="0.2" right="0.2" top="0.75" bottom="0.5" header="0.5" footer="0.5"/>
  <pageSetup horizontalDpi="300" verticalDpi="300" orientation="landscape" paperSize="139" r:id="rId2"/>
  <headerFooter alignWithMargins="0">
    <oddHeader>&amp;R&amp;P of &amp;N</oddHeader>
  </headerFooter>
  <drawing r:id="rId1"/>
</worksheet>
</file>

<file path=xl/worksheets/sheet3.xml><?xml version="1.0" encoding="utf-8"?>
<worksheet xmlns="http://schemas.openxmlformats.org/spreadsheetml/2006/main" xmlns:r="http://schemas.openxmlformats.org/officeDocument/2006/relationships">
  <dimension ref="A1:AK880"/>
  <sheetViews>
    <sheetView showGridLines="0" zoomScalePageLayoutView="0" workbookViewId="0" topLeftCell="A843">
      <selection activeCell="AB776" sqref="AB776"/>
    </sheetView>
  </sheetViews>
  <sheetFormatPr defaultColWidth="2.7109375" defaultRowHeight="12.75"/>
  <cols>
    <col min="1" max="2" width="2.7109375" style="66" customWidth="1"/>
    <col min="3" max="3" width="3.421875" style="66" customWidth="1"/>
    <col min="4" max="26" width="2.7109375" style="66" customWidth="1"/>
    <col min="27" max="27" width="7.00390625" style="66" bestFit="1" customWidth="1"/>
    <col min="28" max="28" width="7.28125" style="66" customWidth="1"/>
    <col min="29" max="29" width="7.00390625" style="66" bestFit="1" customWidth="1"/>
    <col min="30" max="30" width="9.00390625" style="66" customWidth="1"/>
    <col min="31" max="16384" width="2.7109375" style="66" customWidth="1"/>
  </cols>
  <sheetData>
    <row r="1" spans="1:8" s="65" customFormat="1" ht="12.75">
      <c r="A1" s="65" t="s">
        <v>37</v>
      </c>
      <c r="H1" s="65" t="s">
        <v>38</v>
      </c>
    </row>
    <row r="3" spans="1:17" ht="12.75">
      <c r="A3" s="65" t="s">
        <v>39</v>
      </c>
      <c r="B3" s="65"/>
      <c r="C3" s="65"/>
      <c r="D3" s="280" t="s">
        <v>239</v>
      </c>
      <c r="E3" s="280"/>
      <c r="F3" s="280"/>
      <c r="G3" s="280"/>
      <c r="H3" s="280"/>
      <c r="I3" s="280"/>
      <c r="J3" s="280"/>
      <c r="K3" s="280"/>
      <c r="L3" s="280"/>
      <c r="M3" s="280"/>
      <c r="N3" s="66" t="s">
        <v>40</v>
      </c>
      <c r="Q3" s="191" t="s">
        <v>477</v>
      </c>
    </row>
    <row r="4" spans="1:15" ht="12.75">
      <c r="A4" s="66" t="s">
        <v>42</v>
      </c>
      <c r="H4" s="191" t="s">
        <v>43</v>
      </c>
      <c r="O4" s="66" t="s">
        <v>44</v>
      </c>
    </row>
    <row r="5" spans="1:25" ht="12.75">
      <c r="A5" s="66" t="s">
        <v>45</v>
      </c>
      <c r="F5" s="267" t="s">
        <v>261</v>
      </c>
      <c r="G5" s="267"/>
      <c r="H5" s="267"/>
      <c r="I5" s="267"/>
      <c r="J5" s="267"/>
      <c r="K5" s="267"/>
      <c r="L5" s="267"/>
      <c r="M5" s="267"/>
      <c r="N5" s="267"/>
      <c r="O5" s="267"/>
      <c r="P5" s="267"/>
      <c r="Q5" s="267"/>
      <c r="R5" s="267"/>
      <c r="S5" s="267"/>
      <c r="T5" s="267"/>
      <c r="U5" s="267"/>
      <c r="V5" s="267"/>
      <c r="W5" s="267"/>
      <c r="X5" s="267"/>
      <c r="Y5" s="267"/>
    </row>
    <row r="6" spans="1:30" ht="12.7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12.75">
      <c r="A7" s="274" t="s">
        <v>46</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97" t="s">
        <v>47</v>
      </c>
      <c r="AB7" s="97" t="s">
        <v>50</v>
      </c>
      <c r="AC7" s="268" t="s">
        <v>49</v>
      </c>
      <c r="AD7" s="9" t="s">
        <v>99</v>
      </c>
    </row>
    <row r="8" spans="1:30" ht="12.75">
      <c r="A8" s="275"/>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8" t="s">
        <v>48</v>
      </c>
      <c r="AB8" s="8" t="s">
        <v>51</v>
      </c>
      <c r="AC8" s="269"/>
      <c r="AD8" s="8" t="s">
        <v>48</v>
      </c>
    </row>
    <row r="9" spans="1:30" ht="12.75">
      <c r="A9" s="98" t="s">
        <v>52</v>
      </c>
      <c r="B9" s="66" t="s">
        <v>53</v>
      </c>
      <c r="AA9" s="99"/>
      <c r="AB9" s="100"/>
      <c r="AC9" s="100"/>
      <c r="AD9" s="101"/>
    </row>
    <row r="10" spans="2:30" ht="12.75">
      <c r="B10" s="66" t="s">
        <v>54</v>
      </c>
      <c r="C10" s="66" t="s">
        <v>55</v>
      </c>
      <c r="AA10" s="102"/>
      <c r="AB10" s="103"/>
      <c r="AC10" s="103"/>
      <c r="AD10" s="104"/>
    </row>
    <row r="11" spans="3:30" ht="12" customHeight="1">
      <c r="C11" s="32">
        <v>1</v>
      </c>
      <c r="D11" s="72" t="s">
        <v>56</v>
      </c>
      <c r="E11" s="73"/>
      <c r="F11" s="73"/>
      <c r="G11" s="73"/>
      <c r="H11" s="73"/>
      <c r="I11" s="73"/>
      <c r="J11" s="73"/>
      <c r="K11" s="73"/>
      <c r="L11" s="73"/>
      <c r="M11" s="73"/>
      <c r="N11" s="73"/>
      <c r="O11" s="73"/>
      <c r="P11" s="73"/>
      <c r="Q11" s="73"/>
      <c r="R11" s="73"/>
      <c r="S11" s="73"/>
      <c r="T11" s="73"/>
      <c r="U11" s="73"/>
      <c r="V11" s="73"/>
      <c r="W11" s="73"/>
      <c r="X11" s="73"/>
      <c r="Y11" s="73"/>
      <c r="Z11" s="74"/>
      <c r="AA11" s="92">
        <v>10</v>
      </c>
      <c r="AB11" s="92">
        <v>10</v>
      </c>
      <c r="AC11" s="93">
        <f>AVERAGE(AA11:AB11)</f>
        <v>10</v>
      </c>
      <c r="AD11" s="105" t="str">
        <f>IF(AC11&gt;=8.6,"O",IF(AC11&gt;=6.6,"VS",IF(AC11&gt;=4.6,"S",IF(AC11&gt;=2.6,"U",IF(AC11&gt;=2.59,"P")))))</f>
        <v>O</v>
      </c>
    </row>
    <row r="12" spans="3:30" ht="12" customHeight="1">
      <c r="C12" s="32">
        <v>2</v>
      </c>
      <c r="D12" s="33" t="s">
        <v>100</v>
      </c>
      <c r="E12" s="73"/>
      <c r="F12" s="73"/>
      <c r="G12" s="73"/>
      <c r="H12" s="73"/>
      <c r="I12" s="73"/>
      <c r="J12" s="73"/>
      <c r="K12" s="73"/>
      <c r="L12" s="73"/>
      <c r="M12" s="73"/>
      <c r="N12" s="73"/>
      <c r="O12" s="73"/>
      <c r="P12" s="73"/>
      <c r="Q12" s="73"/>
      <c r="R12" s="73"/>
      <c r="S12" s="73"/>
      <c r="T12" s="73"/>
      <c r="U12" s="73"/>
      <c r="V12" s="73"/>
      <c r="W12" s="73"/>
      <c r="X12" s="73"/>
      <c r="Y12" s="73"/>
      <c r="Z12" s="74"/>
      <c r="AA12" s="92">
        <v>10</v>
      </c>
      <c r="AB12" s="92">
        <v>10</v>
      </c>
      <c r="AC12" s="93">
        <f aca="true" t="shared" si="0" ref="AC12:AC28">AVERAGE(AA12:AB12)</f>
        <v>10</v>
      </c>
      <c r="AD12" s="105" t="str">
        <f aca="true" t="shared" si="1" ref="AD12:AD28">IF(AC12&gt;=8.6,"O",IF(AC12&gt;=6.6,"VS",IF(AC12&gt;=4.6,"S",IF(AC12&gt;=2.6,"U",IF(AC12&gt;=2.59,"P")))))</f>
        <v>O</v>
      </c>
    </row>
    <row r="13" spans="3:30" ht="12" customHeight="1">
      <c r="C13" s="32">
        <v>3</v>
      </c>
      <c r="D13" s="72" t="s">
        <v>57</v>
      </c>
      <c r="E13" s="73"/>
      <c r="F13" s="73"/>
      <c r="G13" s="73"/>
      <c r="H13" s="73"/>
      <c r="I13" s="73"/>
      <c r="J13" s="73"/>
      <c r="K13" s="73"/>
      <c r="L13" s="73"/>
      <c r="M13" s="73"/>
      <c r="N13" s="73"/>
      <c r="O13" s="73"/>
      <c r="P13" s="73"/>
      <c r="Q13" s="73"/>
      <c r="R13" s="73"/>
      <c r="S13" s="73"/>
      <c r="T13" s="73"/>
      <c r="U13" s="73"/>
      <c r="V13" s="73"/>
      <c r="W13" s="73"/>
      <c r="X13" s="73"/>
      <c r="Y13" s="73"/>
      <c r="Z13" s="74"/>
      <c r="AA13" s="92">
        <v>10</v>
      </c>
      <c r="AB13" s="92">
        <v>10</v>
      </c>
      <c r="AC13" s="93">
        <f t="shared" si="0"/>
        <v>10</v>
      </c>
      <c r="AD13" s="105" t="str">
        <f t="shared" si="1"/>
        <v>O</v>
      </c>
    </row>
    <row r="14" spans="3:30" ht="12" customHeight="1">
      <c r="C14" s="32">
        <v>4</v>
      </c>
      <c r="D14" s="72" t="s">
        <v>58</v>
      </c>
      <c r="E14" s="73"/>
      <c r="F14" s="73"/>
      <c r="G14" s="73"/>
      <c r="H14" s="73"/>
      <c r="I14" s="73"/>
      <c r="J14" s="73"/>
      <c r="K14" s="73"/>
      <c r="L14" s="73"/>
      <c r="M14" s="73"/>
      <c r="N14" s="73"/>
      <c r="O14" s="73"/>
      <c r="P14" s="73"/>
      <c r="Q14" s="73"/>
      <c r="R14" s="73"/>
      <c r="S14" s="73"/>
      <c r="T14" s="73"/>
      <c r="U14" s="73"/>
      <c r="V14" s="73"/>
      <c r="W14" s="73"/>
      <c r="X14" s="73"/>
      <c r="Y14" s="73"/>
      <c r="Z14" s="74"/>
      <c r="AA14" s="92">
        <v>10</v>
      </c>
      <c r="AB14" s="92">
        <v>10</v>
      </c>
      <c r="AC14" s="93">
        <f t="shared" si="0"/>
        <v>10</v>
      </c>
      <c r="AD14" s="105" t="str">
        <f t="shared" si="1"/>
        <v>O</v>
      </c>
    </row>
    <row r="15" spans="3:30" ht="12" customHeight="1">
      <c r="C15" s="32">
        <v>5</v>
      </c>
      <c r="D15" s="72" t="s">
        <v>59</v>
      </c>
      <c r="E15" s="73"/>
      <c r="F15" s="73"/>
      <c r="G15" s="73"/>
      <c r="H15" s="73"/>
      <c r="I15" s="73"/>
      <c r="J15" s="73"/>
      <c r="K15" s="73"/>
      <c r="L15" s="73"/>
      <c r="M15" s="73"/>
      <c r="N15" s="73"/>
      <c r="O15" s="73"/>
      <c r="P15" s="73"/>
      <c r="Q15" s="73"/>
      <c r="R15" s="73"/>
      <c r="S15" s="73"/>
      <c r="T15" s="73"/>
      <c r="U15" s="73"/>
      <c r="V15" s="73"/>
      <c r="W15" s="73"/>
      <c r="X15" s="73"/>
      <c r="Y15" s="73"/>
      <c r="Z15" s="74"/>
      <c r="AA15" s="92">
        <v>8</v>
      </c>
      <c r="AB15" s="92">
        <v>8</v>
      </c>
      <c r="AC15" s="93">
        <f t="shared" si="0"/>
        <v>8</v>
      </c>
      <c r="AD15" s="105" t="str">
        <f t="shared" si="1"/>
        <v>VS</v>
      </c>
    </row>
    <row r="16" spans="3:30" ht="12" customHeight="1">
      <c r="C16" s="32">
        <v>6</v>
      </c>
      <c r="D16" s="72" t="s">
        <v>60</v>
      </c>
      <c r="E16" s="73"/>
      <c r="F16" s="73"/>
      <c r="G16" s="73"/>
      <c r="H16" s="73"/>
      <c r="I16" s="73"/>
      <c r="J16" s="73"/>
      <c r="K16" s="73"/>
      <c r="L16" s="73"/>
      <c r="M16" s="73"/>
      <c r="N16" s="73"/>
      <c r="O16" s="73"/>
      <c r="P16" s="73"/>
      <c r="Q16" s="73"/>
      <c r="R16" s="73"/>
      <c r="S16" s="73"/>
      <c r="T16" s="73"/>
      <c r="U16" s="73"/>
      <c r="V16" s="73"/>
      <c r="W16" s="73"/>
      <c r="X16" s="73"/>
      <c r="Y16" s="73"/>
      <c r="Z16" s="74"/>
      <c r="AA16" s="92">
        <v>10</v>
      </c>
      <c r="AB16" s="92">
        <v>10</v>
      </c>
      <c r="AC16" s="93">
        <f t="shared" si="0"/>
        <v>10</v>
      </c>
      <c r="AD16" s="105" t="str">
        <f t="shared" si="1"/>
        <v>O</v>
      </c>
    </row>
    <row r="17" spans="3:30" ht="12" customHeight="1">
      <c r="C17" s="32">
        <v>7</v>
      </c>
      <c r="D17" s="72" t="s">
        <v>61</v>
      </c>
      <c r="E17" s="73"/>
      <c r="F17" s="73"/>
      <c r="G17" s="73"/>
      <c r="H17" s="73"/>
      <c r="I17" s="73"/>
      <c r="J17" s="73"/>
      <c r="K17" s="73"/>
      <c r="L17" s="73"/>
      <c r="M17" s="73"/>
      <c r="N17" s="73"/>
      <c r="O17" s="73"/>
      <c r="P17" s="73"/>
      <c r="Q17" s="73"/>
      <c r="R17" s="73"/>
      <c r="S17" s="73"/>
      <c r="T17" s="73"/>
      <c r="U17" s="73"/>
      <c r="V17" s="73"/>
      <c r="W17" s="73"/>
      <c r="X17" s="73"/>
      <c r="Y17" s="73"/>
      <c r="Z17" s="74"/>
      <c r="AA17" s="92">
        <v>8</v>
      </c>
      <c r="AB17" s="92">
        <v>8</v>
      </c>
      <c r="AC17" s="93">
        <f t="shared" si="0"/>
        <v>8</v>
      </c>
      <c r="AD17" s="105" t="str">
        <f t="shared" si="1"/>
        <v>VS</v>
      </c>
    </row>
    <row r="18" spans="3:30" ht="12" customHeight="1">
      <c r="C18" s="32">
        <v>8</v>
      </c>
      <c r="D18" s="72" t="s">
        <v>62</v>
      </c>
      <c r="E18" s="73"/>
      <c r="F18" s="73"/>
      <c r="G18" s="73"/>
      <c r="H18" s="73"/>
      <c r="I18" s="73"/>
      <c r="J18" s="73"/>
      <c r="K18" s="73"/>
      <c r="L18" s="73"/>
      <c r="M18" s="73"/>
      <c r="N18" s="73"/>
      <c r="O18" s="73"/>
      <c r="P18" s="73"/>
      <c r="Q18" s="73"/>
      <c r="R18" s="73"/>
      <c r="S18" s="73"/>
      <c r="T18" s="73"/>
      <c r="U18" s="73"/>
      <c r="V18" s="73"/>
      <c r="W18" s="73"/>
      <c r="X18" s="73"/>
      <c r="Y18" s="73"/>
      <c r="Z18" s="74"/>
      <c r="AA18" s="92">
        <v>10</v>
      </c>
      <c r="AB18" s="92">
        <v>10</v>
      </c>
      <c r="AC18" s="93">
        <f t="shared" si="0"/>
        <v>10</v>
      </c>
      <c r="AD18" s="105" t="str">
        <f t="shared" si="1"/>
        <v>O</v>
      </c>
    </row>
    <row r="19" spans="3:30" ht="12" customHeight="1">
      <c r="C19" s="32">
        <v>9</v>
      </c>
      <c r="D19" s="72" t="s">
        <v>63</v>
      </c>
      <c r="E19" s="73"/>
      <c r="F19" s="73"/>
      <c r="G19" s="73"/>
      <c r="H19" s="73"/>
      <c r="I19" s="73"/>
      <c r="J19" s="73"/>
      <c r="K19" s="73"/>
      <c r="L19" s="73"/>
      <c r="M19" s="73"/>
      <c r="N19" s="73"/>
      <c r="O19" s="73"/>
      <c r="P19" s="73"/>
      <c r="Q19" s="73"/>
      <c r="R19" s="73"/>
      <c r="S19" s="73"/>
      <c r="T19" s="73"/>
      <c r="U19" s="73"/>
      <c r="V19" s="73"/>
      <c r="W19" s="73"/>
      <c r="X19" s="73"/>
      <c r="Y19" s="73"/>
      <c r="Z19" s="74"/>
      <c r="AA19" s="92">
        <v>10</v>
      </c>
      <c r="AB19" s="92">
        <v>10</v>
      </c>
      <c r="AC19" s="93">
        <f t="shared" si="0"/>
        <v>10</v>
      </c>
      <c r="AD19" s="105" t="str">
        <f t="shared" si="1"/>
        <v>O</v>
      </c>
    </row>
    <row r="20" spans="3:30" ht="12" customHeight="1">
      <c r="C20" s="32">
        <v>10</v>
      </c>
      <c r="D20" s="72" t="s">
        <v>64</v>
      </c>
      <c r="E20" s="73"/>
      <c r="F20" s="73"/>
      <c r="G20" s="73"/>
      <c r="H20" s="73"/>
      <c r="I20" s="73"/>
      <c r="J20" s="73"/>
      <c r="K20" s="73"/>
      <c r="L20" s="73"/>
      <c r="M20" s="73"/>
      <c r="N20" s="73"/>
      <c r="O20" s="73"/>
      <c r="P20" s="73"/>
      <c r="Q20" s="73"/>
      <c r="R20" s="73"/>
      <c r="S20" s="73"/>
      <c r="T20" s="73"/>
      <c r="U20" s="73"/>
      <c r="V20" s="73"/>
      <c r="W20" s="73"/>
      <c r="X20" s="73"/>
      <c r="Y20" s="73"/>
      <c r="Z20" s="74"/>
      <c r="AA20" s="92">
        <v>8</v>
      </c>
      <c r="AB20" s="92">
        <v>8</v>
      </c>
      <c r="AC20" s="93">
        <f t="shared" si="0"/>
        <v>8</v>
      </c>
      <c r="AD20" s="105" t="str">
        <f t="shared" si="1"/>
        <v>VS</v>
      </c>
    </row>
    <row r="21" spans="3:30" ht="12" customHeight="1">
      <c r="C21" s="32">
        <v>11</v>
      </c>
      <c r="D21" s="72" t="s">
        <v>65</v>
      </c>
      <c r="E21" s="73"/>
      <c r="F21" s="73"/>
      <c r="G21" s="73"/>
      <c r="H21" s="73"/>
      <c r="I21" s="73"/>
      <c r="J21" s="73"/>
      <c r="K21" s="73"/>
      <c r="L21" s="73"/>
      <c r="M21" s="73"/>
      <c r="N21" s="73"/>
      <c r="O21" s="73"/>
      <c r="P21" s="73"/>
      <c r="Q21" s="73"/>
      <c r="R21" s="73"/>
      <c r="S21" s="73"/>
      <c r="T21" s="73"/>
      <c r="U21" s="73"/>
      <c r="V21" s="73"/>
      <c r="W21" s="73"/>
      <c r="X21" s="73"/>
      <c r="Y21" s="73"/>
      <c r="Z21" s="74"/>
      <c r="AA21" s="92">
        <v>10</v>
      </c>
      <c r="AB21" s="92">
        <v>10</v>
      </c>
      <c r="AC21" s="93">
        <f t="shared" si="0"/>
        <v>10</v>
      </c>
      <c r="AD21" s="105" t="str">
        <f t="shared" si="1"/>
        <v>O</v>
      </c>
    </row>
    <row r="22" spans="3:30" ht="12" customHeight="1">
      <c r="C22" s="13"/>
      <c r="D22" s="75" t="s">
        <v>66</v>
      </c>
      <c r="E22" s="73"/>
      <c r="F22" s="73"/>
      <c r="G22" s="73"/>
      <c r="H22" s="73"/>
      <c r="I22" s="73"/>
      <c r="J22" s="73"/>
      <c r="K22" s="73"/>
      <c r="L22" s="73"/>
      <c r="M22" s="73"/>
      <c r="N22" s="73"/>
      <c r="O22" s="73"/>
      <c r="P22" s="73"/>
      <c r="Q22" s="73"/>
      <c r="R22" s="73"/>
      <c r="S22" s="73"/>
      <c r="T22" s="73"/>
      <c r="U22" s="73"/>
      <c r="V22" s="73"/>
      <c r="W22" s="73"/>
      <c r="X22" s="73"/>
      <c r="Y22" s="73"/>
      <c r="Z22" s="74"/>
      <c r="AA22" s="94"/>
      <c r="AB22" s="94"/>
      <c r="AC22" s="95"/>
      <c r="AD22" s="94"/>
    </row>
    <row r="23" spans="3:30" ht="12" customHeight="1">
      <c r="C23" s="32">
        <v>12</v>
      </c>
      <c r="D23" s="72" t="s">
        <v>101</v>
      </c>
      <c r="E23" s="73"/>
      <c r="F23" s="73"/>
      <c r="G23" s="73"/>
      <c r="H23" s="73"/>
      <c r="I23" s="73"/>
      <c r="J23" s="73"/>
      <c r="K23" s="73"/>
      <c r="L23" s="73"/>
      <c r="M23" s="73"/>
      <c r="N23" s="73"/>
      <c r="O23" s="73"/>
      <c r="P23" s="73"/>
      <c r="Q23" s="73"/>
      <c r="R23" s="73"/>
      <c r="S23" s="73"/>
      <c r="T23" s="73"/>
      <c r="U23" s="73"/>
      <c r="V23" s="73"/>
      <c r="W23" s="73"/>
      <c r="X23" s="73"/>
      <c r="Y23" s="73"/>
      <c r="Z23" s="74"/>
      <c r="AA23" s="92">
        <v>8</v>
      </c>
      <c r="AB23" s="92">
        <v>8</v>
      </c>
      <c r="AC23" s="93">
        <f t="shared" si="0"/>
        <v>8</v>
      </c>
      <c r="AD23" s="105" t="str">
        <f t="shared" si="1"/>
        <v>VS</v>
      </c>
    </row>
    <row r="24" spans="3:30" ht="12" customHeight="1">
      <c r="C24" s="32">
        <v>13</v>
      </c>
      <c r="D24" s="72" t="s">
        <v>67</v>
      </c>
      <c r="E24" s="73"/>
      <c r="F24" s="73"/>
      <c r="G24" s="73"/>
      <c r="H24" s="73"/>
      <c r="I24" s="73"/>
      <c r="J24" s="73"/>
      <c r="K24" s="73"/>
      <c r="L24" s="73"/>
      <c r="M24" s="73"/>
      <c r="N24" s="73"/>
      <c r="O24" s="73"/>
      <c r="P24" s="73"/>
      <c r="Q24" s="73"/>
      <c r="R24" s="73"/>
      <c r="S24" s="73"/>
      <c r="T24" s="73"/>
      <c r="U24" s="73"/>
      <c r="V24" s="73"/>
      <c r="W24" s="73"/>
      <c r="X24" s="73"/>
      <c r="Y24" s="73"/>
      <c r="Z24" s="74"/>
      <c r="AA24" s="92">
        <v>8</v>
      </c>
      <c r="AB24" s="92">
        <v>8</v>
      </c>
      <c r="AC24" s="93">
        <f t="shared" si="0"/>
        <v>8</v>
      </c>
      <c r="AD24" s="105" t="str">
        <f t="shared" si="1"/>
        <v>VS</v>
      </c>
    </row>
    <row r="25" spans="3:30" ht="12" customHeight="1">
      <c r="C25" s="32">
        <v>14</v>
      </c>
      <c r="D25" s="72" t="s">
        <v>102</v>
      </c>
      <c r="E25" s="73"/>
      <c r="F25" s="73"/>
      <c r="G25" s="73"/>
      <c r="H25" s="73"/>
      <c r="I25" s="73"/>
      <c r="J25" s="73"/>
      <c r="K25" s="73"/>
      <c r="L25" s="73"/>
      <c r="M25" s="73"/>
      <c r="N25" s="73"/>
      <c r="O25" s="73"/>
      <c r="P25" s="73"/>
      <c r="Q25" s="73"/>
      <c r="R25" s="73"/>
      <c r="S25" s="73"/>
      <c r="T25" s="73"/>
      <c r="U25" s="73"/>
      <c r="V25" s="73"/>
      <c r="W25" s="73"/>
      <c r="X25" s="73"/>
      <c r="Y25" s="73"/>
      <c r="Z25" s="74"/>
      <c r="AA25" s="92">
        <v>8</v>
      </c>
      <c r="AB25" s="92">
        <v>8</v>
      </c>
      <c r="AC25" s="93">
        <f t="shared" si="0"/>
        <v>8</v>
      </c>
      <c r="AD25" s="105" t="str">
        <f t="shared" si="1"/>
        <v>VS</v>
      </c>
    </row>
    <row r="26" spans="3:30" ht="12" customHeight="1">
      <c r="C26" s="13"/>
      <c r="D26" s="75" t="s">
        <v>68</v>
      </c>
      <c r="E26" s="73"/>
      <c r="F26" s="73"/>
      <c r="G26" s="73"/>
      <c r="H26" s="73"/>
      <c r="I26" s="73"/>
      <c r="J26" s="73"/>
      <c r="K26" s="73"/>
      <c r="L26" s="73"/>
      <c r="M26" s="73"/>
      <c r="N26" s="73"/>
      <c r="O26" s="73"/>
      <c r="P26" s="73"/>
      <c r="Q26" s="73"/>
      <c r="R26" s="73"/>
      <c r="S26" s="73"/>
      <c r="T26" s="73"/>
      <c r="U26" s="73"/>
      <c r="V26" s="73"/>
      <c r="W26" s="73"/>
      <c r="X26" s="73"/>
      <c r="Y26" s="73"/>
      <c r="Z26" s="74"/>
      <c r="AA26" s="94"/>
      <c r="AB26" s="94"/>
      <c r="AC26" s="95"/>
      <c r="AD26" s="94"/>
    </row>
    <row r="27" spans="3:30" ht="12" customHeight="1">
      <c r="C27" s="32">
        <v>15</v>
      </c>
      <c r="D27" s="72" t="s">
        <v>69</v>
      </c>
      <c r="E27" s="73"/>
      <c r="F27" s="73"/>
      <c r="G27" s="73"/>
      <c r="H27" s="73"/>
      <c r="I27" s="73"/>
      <c r="J27" s="73"/>
      <c r="K27" s="73"/>
      <c r="L27" s="73"/>
      <c r="M27" s="73"/>
      <c r="N27" s="73"/>
      <c r="O27" s="73"/>
      <c r="P27" s="73"/>
      <c r="Q27" s="73"/>
      <c r="R27" s="73"/>
      <c r="S27" s="73"/>
      <c r="T27" s="73"/>
      <c r="U27" s="73"/>
      <c r="V27" s="73"/>
      <c r="W27" s="73"/>
      <c r="X27" s="73"/>
      <c r="Y27" s="73"/>
      <c r="Z27" s="74"/>
      <c r="AA27" s="92">
        <v>10</v>
      </c>
      <c r="AB27" s="92">
        <v>10</v>
      </c>
      <c r="AC27" s="93">
        <f t="shared" si="0"/>
        <v>10</v>
      </c>
      <c r="AD27" s="105" t="str">
        <f t="shared" si="1"/>
        <v>O</v>
      </c>
    </row>
    <row r="28" spans="3:30" ht="12" customHeight="1">
      <c r="C28" s="32">
        <v>16</v>
      </c>
      <c r="D28" s="72" t="s">
        <v>103</v>
      </c>
      <c r="E28" s="73"/>
      <c r="F28" s="73"/>
      <c r="G28" s="73"/>
      <c r="H28" s="73"/>
      <c r="I28" s="73"/>
      <c r="J28" s="73"/>
      <c r="K28" s="73"/>
      <c r="L28" s="73"/>
      <c r="M28" s="73"/>
      <c r="N28" s="73"/>
      <c r="O28" s="73"/>
      <c r="P28" s="73"/>
      <c r="Q28" s="73"/>
      <c r="R28" s="73"/>
      <c r="S28" s="73"/>
      <c r="T28" s="73"/>
      <c r="U28" s="73"/>
      <c r="V28" s="73"/>
      <c r="W28" s="73"/>
      <c r="X28" s="73"/>
      <c r="Y28" s="73"/>
      <c r="Z28" s="74"/>
      <c r="AA28" s="92">
        <v>10</v>
      </c>
      <c r="AB28" s="92">
        <v>10</v>
      </c>
      <c r="AC28" s="93">
        <f t="shared" si="0"/>
        <v>10</v>
      </c>
      <c r="AD28" s="105" t="str">
        <f t="shared" si="1"/>
        <v>O</v>
      </c>
    </row>
    <row r="29" spans="3:30" ht="12.75">
      <c r="C29" s="76"/>
      <c r="D29" s="77" t="s">
        <v>70</v>
      </c>
      <c r="E29" s="76"/>
      <c r="F29" s="76"/>
      <c r="G29" s="76"/>
      <c r="H29" s="76"/>
      <c r="I29" s="76"/>
      <c r="J29" s="76"/>
      <c r="K29" s="76"/>
      <c r="L29" s="76"/>
      <c r="M29" s="76"/>
      <c r="N29" s="76"/>
      <c r="O29" s="76"/>
      <c r="P29" s="76"/>
      <c r="Q29" s="76"/>
      <c r="R29" s="76"/>
      <c r="S29" s="76"/>
      <c r="T29" s="76"/>
      <c r="U29" s="76"/>
      <c r="V29" s="76"/>
      <c r="W29" s="76"/>
      <c r="X29" s="76"/>
      <c r="Y29" s="76"/>
      <c r="Z29" s="76"/>
      <c r="AA29" s="92">
        <f>SUM(AA11:AA28)</f>
        <v>148</v>
      </c>
      <c r="AB29" s="92">
        <f>SUM(AB11:AB28)</f>
        <v>148</v>
      </c>
      <c r="AC29" s="96">
        <f>AVERAGE(AA29:AB29)</f>
        <v>148</v>
      </c>
      <c r="AD29" s="92"/>
    </row>
    <row r="30" spans="3:30" ht="12.75">
      <c r="C30" s="76"/>
      <c r="D30" s="35" t="s">
        <v>218</v>
      </c>
      <c r="AA30" s="106">
        <f>AVERAGE(AA11:AA28)*45%</f>
        <v>4.1625000000000005</v>
      </c>
      <c r="AB30" s="106">
        <f>AVERAGE(AB11:AB28)*45%</f>
        <v>4.1625000000000005</v>
      </c>
      <c r="AC30" s="107">
        <f>AVERAGE(AA30:AB30)</f>
        <v>4.1625000000000005</v>
      </c>
      <c r="AD30" s="108"/>
    </row>
    <row r="31" spans="2:3" ht="12.75">
      <c r="B31" s="66" t="s">
        <v>71</v>
      </c>
      <c r="C31" s="66" t="s">
        <v>72</v>
      </c>
    </row>
    <row r="32" spans="3:30" ht="12" customHeight="1">
      <c r="C32" s="32">
        <v>1</v>
      </c>
      <c r="D32" s="72" t="s">
        <v>73</v>
      </c>
      <c r="E32" s="73"/>
      <c r="F32" s="73"/>
      <c r="G32" s="73"/>
      <c r="H32" s="73"/>
      <c r="I32" s="73"/>
      <c r="J32" s="73"/>
      <c r="K32" s="73"/>
      <c r="L32" s="73"/>
      <c r="M32" s="73"/>
      <c r="N32" s="73"/>
      <c r="O32" s="73"/>
      <c r="P32" s="73"/>
      <c r="Q32" s="73"/>
      <c r="R32" s="73"/>
      <c r="S32" s="73"/>
      <c r="T32" s="73"/>
      <c r="U32" s="73"/>
      <c r="V32" s="73"/>
      <c r="W32" s="73"/>
      <c r="X32" s="73"/>
      <c r="Y32" s="73"/>
      <c r="Z32" s="74"/>
      <c r="AA32" s="92">
        <v>8</v>
      </c>
      <c r="AB32" s="92">
        <v>8</v>
      </c>
      <c r="AC32" s="96">
        <f aca="true" t="shared" si="2" ref="AC32:AC37">AVERAGE(AA32:AB32)</f>
        <v>8</v>
      </c>
      <c r="AD32" s="109"/>
    </row>
    <row r="33" spans="3:30" ht="12" customHeight="1">
      <c r="C33" s="32">
        <v>2</v>
      </c>
      <c r="D33" s="31" t="s">
        <v>104</v>
      </c>
      <c r="E33" s="73"/>
      <c r="F33" s="73"/>
      <c r="G33" s="73"/>
      <c r="H33" s="73"/>
      <c r="I33" s="73"/>
      <c r="J33" s="73"/>
      <c r="K33" s="73"/>
      <c r="L33" s="73"/>
      <c r="M33" s="73"/>
      <c r="N33" s="73"/>
      <c r="O33" s="73"/>
      <c r="P33" s="73"/>
      <c r="Q33" s="73"/>
      <c r="R33" s="73"/>
      <c r="S33" s="73"/>
      <c r="T33" s="73"/>
      <c r="U33" s="73"/>
      <c r="V33" s="73"/>
      <c r="W33" s="73"/>
      <c r="X33" s="73"/>
      <c r="Y33" s="73"/>
      <c r="Z33" s="74"/>
      <c r="AA33" s="92">
        <v>8</v>
      </c>
      <c r="AB33" s="92">
        <v>8</v>
      </c>
      <c r="AC33" s="96">
        <f t="shared" si="2"/>
        <v>8</v>
      </c>
      <c r="AD33" s="109"/>
    </row>
    <row r="34" spans="3:30" ht="12" customHeight="1">
      <c r="C34" s="32">
        <v>3</v>
      </c>
      <c r="D34" s="72" t="s">
        <v>74</v>
      </c>
      <c r="E34" s="73"/>
      <c r="F34" s="73"/>
      <c r="G34" s="73"/>
      <c r="H34" s="73"/>
      <c r="I34" s="73"/>
      <c r="J34" s="73"/>
      <c r="K34" s="73"/>
      <c r="L34" s="73"/>
      <c r="M34" s="73"/>
      <c r="N34" s="73"/>
      <c r="O34" s="73"/>
      <c r="P34" s="73"/>
      <c r="Q34" s="73"/>
      <c r="R34" s="73"/>
      <c r="S34" s="73"/>
      <c r="T34" s="73"/>
      <c r="U34" s="73"/>
      <c r="V34" s="73"/>
      <c r="W34" s="73"/>
      <c r="X34" s="73"/>
      <c r="Y34" s="73"/>
      <c r="Z34" s="74"/>
      <c r="AA34" s="92">
        <v>0</v>
      </c>
      <c r="AB34" s="92">
        <v>0</v>
      </c>
      <c r="AC34" s="96">
        <f t="shared" si="2"/>
        <v>0</v>
      </c>
      <c r="AD34" s="109"/>
    </row>
    <row r="35" spans="3:30" ht="27" customHeight="1">
      <c r="C35" s="34">
        <v>4</v>
      </c>
      <c r="D35" s="270" t="s">
        <v>75</v>
      </c>
      <c r="E35" s="271"/>
      <c r="F35" s="271"/>
      <c r="G35" s="271"/>
      <c r="H35" s="271"/>
      <c r="I35" s="271"/>
      <c r="J35" s="271"/>
      <c r="K35" s="271"/>
      <c r="L35" s="271"/>
      <c r="M35" s="271"/>
      <c r="N35" s="271"/>
      <c r="O35" s="271"/>
      <c r="P35" s="271"/>
      <c r="Q35" s="271"/>
      <c r="R35" s="271"/>
      <c r="S35" s="271"/>
      <c r="T35" s="271"/>
      <c r="U35" s="271"/>
      <c r="V35" s="271"/>
      <c r="W35" s="271"/>
      <c r="X35" s="271"/>
      <c r="Y35" s="271"/>
      <c r="Z35" s="272"/>
      <c r="AA35" s="224">
        <v>8</v>
      </c>
      <c r="AB35" s="224">
        <v>8</v>
      </c>
      <c r="AC35" s="225">
        <f t="shared" si="2"/>
        <v>8</v>
      </c>
      <c r="AD35" s="226"/>
    </row>
    <row r="36" spans="3:30" ht="12.75">
      <c r="C36" s="76"/>
      <c r="D36" s="77" t="s">
        <v>70</v>
      </c>
      <c r="E36" s="76"/>
      <c r="F36" s="76"/>
      <c r="G36" s="76"/>
      <c r="H36" s="76"/>
      <c r="I36" s="76"/>
      <c r="J36" s="76"/>
      <c r="K36" s="76"/>
      <c r="L36" s="76"/>
      <c r="M36" s="76"/>
      <c r="N36" s="76"/>
      <c r="O36" s="76"/>
      <c r="P36" s="76"/>
      <c r="Q36" s="76"/>
      <c r="R36" s="76"/>
      <c r="S36" s="76"/>
      <c r="T36" s="76"/>
      <c r="U36" s="76"/>
      <c r="V36" s="76"/>
      <c r="W36" s="76"/>
      <c r="X36" s="76"/>
      <c r="Y36" s="76"/>
      <c r="Z36" s="76"/>
      <c r="AA36" s="92">
        <f>SUM(AA32:AA35)</f>
        <v>24</v>
      </c>
      <c r="AB36" s="92">
        <f>SUM(AB32:AB35)</f>
        <v>24</v>
      </c>
      <c r="AC36" s="96">
        <f t="shared" si="2"/>
        <v>24</v>
      </c>
      <c r="AD36" s="92"/>
    </row>
    <row r="37" spans="3:30" ht="12.75">
      <c r="C37" s="76"/>
      <c r="D37" s="77" t="s">
        <v>220</v>
      </c>
      <c r="AA37" s="110">
        <f>AVERAGE(AA32:AA35)*15%</f>
        <v>0.8999999999999999</v>
      </c>
      <c r="AB37" s="111">
        <f>AVERAGE(AB32:AB35)*15%</f>
        <v>0.8999999999999999</v>
      </c>
      <c r="AC37" s="112">
        <f t="shared" si="2"/>
        <v>0.8999999999999999</v>
      </c>
      <c r="AD37" s="108"/>
    </row>
    <row r="38" spans="2:3" ht="12.75">
      <c r="B38" s="66" t="s">
        <v>76</v>
      </c>
      <c r="C38" s="66" t="s">
        <v>77</v>
      </c>
    </row>
    <row r="39" spans="3:30" ht="12.75">
      <c r="C39" s="32">
        <v>1</v>
      </c>
      <c r="D39" s="72" t="s">
        <v>78</v>
      </c>
      <c r="E39" s="73"/>
      <c r="F39" s="73"/>
      <c r="G39" s="73"/>
      <c r="H39" s="73"/>
      <c r="I39" s="73"/>
      <c r="J39" s="73"/>
      <c r="K39" s="73"/>
      <c r="L39" s="73"/>
      <c r="M39" s="73"/>
      <c r="N39" s="73"/>
      <c r="O39" s="73"/>
      <c r="P39" s="73"/>
      <c r="Q39" s="73"/>
      <c r="R39" s="73"/>
      <c r="S39" s="73"/>
      <c r="T39" s="73"/>
      <c r="U39" s="73"/>
      <c r="V39" s="73"/>
      <c r="W39" s="73"/>
      <c r="X39" s="73"/>
      <c r="Y39" s="73"/>
      <c r="Z39" s="74"/>
      <c r="AA39" s="92">
        <v>1</v>
      </c>
      <c r="AB39" s="92">
        <v>1</v>
      </c>
      <c r="AC39" s="113">
        <f>AVERAGE(AA39:AB39)</f>
        <v>1</v>
      </c>
      <c r="AD39" s="105" t="str">
        <f>IF(AC39&gt;=8.6,"O",IF(AC39&gt;=6.6,"VS",IF(AC39&gt;=4.6,"S",IF(AC39&gt;=2.6,"U",IF(AC39&lt;=2.59,"P")))))</f>
        <v>P</v>
      </c>
    </row>
    <row r="40" spans="3:30" ht="12.75">
      <c r="C40" s="76"/>
      <c r="D40" s="77" t="s">
        <v>70</v>
      </c>
      <c r="E40" s="76"/>
      <c r="F40" s="76"/>
      <c r="G40" s="76"/>
      <c r="H40" s="76"/>
      <c r="I40" s="76"/>
      <c r="J40" s="76"/>
      <c r="K40" s="76"/>
      <c r="L40" s="76"/>
      <c r="M40" s="76"/>
      <c r="N40" s="76"/>
      <c r="O40" s="76"/>
      <c r="P40" s="76"/>
      <c r="Q40" s="76"/>
      <c r="R40" s="76"/>
      <c r="S40" s="76"/>
      <c r="T40" s="76"/>
      <c r="U40" s="76"/>
      <c r="V40" s="76"/>
      <c r="W40" s="76"/>
      <c r="X40" s="76"/>
      <c r="Y40" s="76"/>
      <c r="Z40" s="76"/>
      <c r="AA40" s="92">
        <f>SUM(AA39:AA39)</f>
        <v>1</v>
      </c>
      <c r="AB40" s="92">
        <f>SUM(AB39:AB39)</f>
        <v>1</v>
      </c>
      <c r="AC40" s="113">
        <f>AVERAGE(AA40:AB40)</f>
        <v>1</v>
      </c>
      <c r="AD40" s="105" t="str">
        <f>IF(AC40&gt;=8.6,"O",IF(AC40&gt;=6.6,"VS",IF(AC40&gt;=4.6,"S",IF(AC40&gt;=2.6,"U",IF(AC40&lt;=2.59,"P")))))</f>
        <v>P</v>
      </c>
    </row>
    <row r="41" spans="3:30" ht="12.75">
      <c r="C41" s="76"/>
      <c r="D41" s="77" t="s">
        <v>79</v>
      </c>
      <c r="AA41" s="114">
        <f>AVERAGE(AA39:AA39)*20%</f>
        <v>0.2</v>
      </c>
      <c r="AB41" s="114">
        <f>AVERAGE(AB39:AB39)*20%</f>
        <v>0.2</v>
      </c>
      <c r="AC41" s="115">
        <f>AVERAGE(AA41:AB41)</f>
        <v>0.2</v>
      </c>
      <c r="AD41" s="108"/>
    </row>
    <row r="42" spans="2:3" ht="12.75">
      <c r="B42" s="66" t="s">
        <v>80</v>
      </c>
      <c r="C42" s="66" t="s">
        <v>81</v>
      </c>
    </row>
    <row r="43" spans="3:30" ht="12" customHeight="1">
      <c r="C43" s="32">
        <v>1</v>
      </c>
      <c r="D43" s="72" t="s">
        <v>85</v>
      </c>
      <c r="E43" s="73"/>
      <c r="F43" s="73"/>
      <c r="G43" s="73"/>
      <c r="H43" s="73"/>
      <c r="I43" s="73"/>
      <c r="J43" s="73"/>
      <c r="K43" s="73"/>
      <c r="L43" s="73"/>
      <c r="M43" s="73"/>
      <c r="N43" s="73"/>
      <c r="O43" s="73"/>
      <c r="P43" s="73"/>
      <c r="Q43" s="73"/>
      <c r="R43" s="73"/>
      <c r="S43" s="73"/>
      <c r="T43" s="73"/>
      <c r="U43" s="73"/>
      <c r="V43" s="73"/>
      <c r="W43" s="73"/>
      <c r="X43" s="73"/>
      <c r="Y43" s="73"/>
      <c r="Z43" s="74"/>
      <c r="AA43" s="92">
        <v>8</v>
      </c>
      <c r="AB43" s="92">
        <v>8</v>
      </c>
      <c r="AC43" s="93">
        <f aca="true" t="shared" si="3" ref="AC43:AC49">AVERAGE(AA43:AB43)</f>
        <v>8</v>
      </c>
      <c r="AD43" s="105" t="str">
        <f>IF(AC43&gt;=8.6,"O",IF(AC43&gt;=6.6,"VS",IF(AC43&gt;=4.6,"S",IF(AC43&gt;=2.6,"U",IF(AC43&gt;=2.59,"P")))))</f>
        <v>VS</v>
      </c>
    </row>
    <row r="44" spans="3:35" ht="12" customHeight="1">
      <c r="C44" s="32">
        <v>2</v>
      </c>
      <c r="D44" s="72" t="s">
        <v>105</v>
      </c>
      <c r="E44" s="73"/>
      <c r="F44" s="73"/>
      <c r="G44" s="73"/>
      <c r="H44" s="73"/>
      <c r="I44" s="73"/>
      <c r="J44" s="73"/>
      <c r="K44" s="73"/>
      <c r="L44" s="73"/>
      <c r="M44" s="73"/>
      <c r="N44" s="73"/>
      <c r="O44" s="73"/>
      <c r="P44" s="73"/>
      <c r="Q44" s="73"/>
      <c r="R44" s="73"/>
      <c r="S44" s="73"/>
      <c r="T44" s="73"/>
      <c r="U44" s="73"/>
      <c r="V44" s="73"/>
      <c r="W44" s="73"/>
      <c r="X44" s="73"/>
      <c r="Y44" s="73"/>
      <c r="Z44" s="74"/>
      <c r="AA44" s="92">
        <v>8</v>
      </c>
      <c r="AB44" s="92">
        <v>8</v>
      </c>
      <c r="AC44" s="93">
        <f t="shared" si="3"/>
        <v>8</v>
      </c>
      <c r="AD44" s="105" t="str">
        <f>IF(AC44&gt;=8.6,"O",IF(AC44&gt;=6.6,"VS",IF(AC44&gt;=4.6,"S",IF(AC44&gt;=2.6,"U",IF(AC44&gt;=2.59,"P")))))</f>
        <v>VS</v>
      </c>
      <c r="AI44" s="169"/>
    </row>
    <row r="45" spans="3:35" ht="12" customHeight="1">
      <c r="C45" s="32">
        <v>3</v>
      </c>
      <c r="D45" s="33" t="s">
        <v>86</v>
      </c>
      <c r="E45" s="73"/>
      <c r="F45" s="73"/>
      <c r="G45" s="73"/>
      <c r="H45" s="73"/>
      <c r="I45" s="73"/>
      <c r="J45" s="73"/>
      <c r="K45" s="73"/>
      <c r="L45" s="73"/>
      <c r="M45" s="73"/>
      <c r="N45" s="73"/>
      <c r="O45" s="73"/>
      <c r="P45" s="73"/>
      <c r="Q45" s="73"/>
      <c r="R45" s="73"/>
      <c r="S45" s="73"/>
      <c r="T45" s="73"/>
      <c r="U45" s="73"/>
      <c r="V45" s="73"/>
      <c r="W45" s="73"/>
      <c r="X45" s="73"/>
      <c r="Y45" s="73"/>
      <c r="Z45" s="74"/>
      <c r="AA45" s="92">
        <v>8</v>
      </c>
      <c r="AB45" s="92">
        <v>8</v>
      </c>
      <c r="AC45" s="93">
        <f t="shared" si="3"/>
        <v>8</v>
      </c>
      <c r="AD45" s="105" t="str">
        <f>IF(AC45&gt;=8.6,"O",IF(AC45&gt;=6.6,"VS",IF(AC45&gt;=4.6,"S",IF(AC45&gt;=2.6,"U",IF(AC45&gt;=2.59,"P")))))</f>
        <v>VS</v>
      </c>
      <c r="AI45" s="169"/>
    </row>
    <row r="46" spans="3:37" ht="12" customHeight="1">
      <c r="C46" s="32">
        <v>4</v>
      </c>
      <c r="D46" s="72" t="s">
        <v>87</v>
      </c>
      <c r="E46" s="73"/>
      <c r="F46" s="73"/>
      <c r="G46" s="73"/>
      <c r="H46" s="73"/>
      <c r="I46" s="73"/>
      <c r="J46" s="73"/>
      <c r="K46" s="73"/>
      <c r="L46" s="73"/>
      <c r="M46" s="73"/>
      <c r="N46" s="73"/>
      <c r="O46" s="73"/>
      <c r="P46" s="73"/>
      <c r="Q46" s="73"/>
      <c r="R46" s="73"/>
      <c r="S46" s="73"/>
      <c r="T46" s="73"/>
      <c r="U46" s="73"/>
      <c r="V46" s="73"/>
      <c r="W46" s="73"/>
      <c r="X46" s="73"/>
      <c r="Y46" s="73"/>
      <c r="Z46" s="74"/>
      <c r="AA46" s="92">
        <v>8</v>
      </c>
      <c r="AB46" s="92">
        <v>8</v>
      </c>
      <c r="AC46" s="93">
        <f t="shared" si="3"/>
        <v>8</v>
      </c>
      <c r="AD46" s="105" t="str">
        <f>IF(AC46&gt;=8.6,"O",IF(AC46&gt;=6.6,"VS",IF(AC46&gt;=4.6,"S",IF(AC46&gt;=2.6,"U",IF(AC46&gt;=2.59,"P")))))</f>
        <v>VS</v>
      </c>
      <c r="AI46" s="281"/>
      <c r="AJ46" s="281"/>
      <c r="AK46" s="281"/>
    </row>
    <row r="47" spans="3:30" ht="12" customHeight="1">
      <c r="C47" s="32">
        <v>5</v>
      </c>
      <c r="D47" s="72" t="s">
        <v>88</v>
      </c>
      <c r="E47" s="73"/>
      <c r="F47" s="73"/>
      <c r="G47" s="73"/>
      <c r="H47" s="73"/>
      <c r="I47" s="73"/>
      <c r="J47" s="73"/>
      <c r="K47" s="73"/>
      <c r="L47" s="73"/>
      <c r="M47" s="73"/>
      <c r="N47" s="73"/>
      <c r="O47" s="73"/>
      <c r="P47" s="73"/>
      <c r="Q47" s="73"/>
      <c r="R47" s="73"/>
      <c r="S47" s="73"/>
      <c r="T47" s="73"/>
      <c r="U47" s="73"/>
      <c r="V47" s="73"/>
      <c r="W47" s="73"/>
      <c r="X47" s="73"/>
      <c r="Y47" s="73"/>
      <c r="Z47" s="74"/>
      <c r="AA47" s="92">
        <v>8</v>
      </c>
      <c r="AB47" s="92">
        <v>8</v>
      </c>
      <c r="AC47" s="93">
        <f t="shared" si="3"/>
        <v>8</v>
      </c>
      <c r="AD47" s="105" t="str">
        <f>IF(AC47&gt;=8.6,"O",IF(AC47&gt;=6.6,"VS",IF(AC47&gt;=4.6,"S",IF(AC47&gt;=2.6,"U",IF(AC47&gt;=2.59,"P")))))</f>
        <v>VS</v>
      </c>
    </row>
    <row r="48" spans="3:30" ht="12.75">
      <c r="C48" s="76"/>
      <c r="D48" s="77" t="s">
        <v>70</v>
      </c>
      <c r="E48" s="76"/>
      <c r="F48" s="76"/>
      <c r="G48" s="76"/>
      <c r="H48" s="76"/>
      <c r="I48" s="76"/>
      <c r="J48" s="76"/>
      <c r="K48" s="76"/>
      <c r="L48" s="76"/>
      <c r="M48" s="76"/>
      <c r="N48" s="76"/>
      <c r="O48" s="76"/>
      <c r="P48" s="76"/>
      <c r="Q48" s="76"/>
      <c r="R48" s="76"/>
      <c r="S48" s="76"/>
      <c r="T48" s="76"/>
      <c r="U48" s="76"/>
      <c r="V48" s="76"/>
      <c r="W48" s="76"/>
      <c r="X48" s="76"/>
      <c r="Y48" s="76"/>
      <c r="Z48" s="76"/>
      <c r="AA48" s="92">
        <f>SUM(AA43:AA47)</f>
        <v>40</v>
      </c>
      <c r="AB48" s="92">
        <f>SUM(AB43:AB47)</f>
        <v>40</v>
      </c>
      <c r="AC48" s="93">
        <f t="shared" si="3"/>
        <v>40</v>
      </c>
      <c r="AD48" s="105"/>
    </row>
    <row r="49" spans="3:30" ht="12.75">
      <c r="C49" s="76"/>
      <c r="D49" s="77" t="s">
        <v>221</v>
      </c>
      <c r="AA49" s="110">
        <f>AVERAGE(AA43:AA47)*5%</f>
        <v>0.4</v>
      </c>
      <c r="AB49" s="111">
        <f>AVERAGE(AB43:AB47)*5%</f>
        <v>0.4</v>
      </c>
      <c r="AC49" s="115">
        <f t="shared" si="3"/>
        <v>0.4</v>
      </c>
      <c r="AD49" s="108"/>
    </row>
    <row r="50" spans="4:30" ht="12.75">
      <c r="D50" s="66" t="s">
        <v>82</v>
      </c>
      <c r="AA50" s="109"/>
      <c r="AB50" s="109"/>
      <c r="AC50" s="109"/>
      <c r="AD50" s="109"/>
    </row>
    <row r="52" spans="1:2" ht="12.75">
      <c r="A52" s="66" t="s">
        <v>83</v>
      </c>
      <c r="B52" s="66" t="s">
        <v>84</v>
      </c>
    </row>
    <row r="53" spans="2:26" ht="12.75">
      <c r="B53" s="273" t="s">
        <v>106</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row>
    <row r="54" spans="2:26" ht="12.75">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row>
    <row r="55" spans="3:30" ht="12" customHeight="1">
      <c r="C55" s="32">
        <v>1</v>
      </c>
      <c r="D55" s="72" t="s">
        <v>89</v>
      </c>
      <c r="E55" s="73"/>
      <c r="F55" s="73"/>
      <c r="G55" s="73"/>
      <c r="H55" s="73"/>
      <c r="I55" s="73"/>
      <c r="J55" s="73"/>
      <c r="K55" s="73"/>
      <c r="L55" s="73"/>
      <c r="M55" s="73"/>
      <c r="N55" s="73"/>
      <c r="O55" s="73"/>
      <c r="P55" s="73"/>
      <c r="Q55" s="73"/>
      <c r="R55" s="73"/>
      <c r="S55" s="73"/>
      <c r="T55" s="73"/>
      <c r="U55" s="73"/>
      <c r="V55" s="73"/>
      <c r="W55" s="73"/>
      <c r="X55" s="73"/>
      <c r="Y55" s="73"/>
      <c r="Z55" s="74"/>
      <c r="AA55" s="92">
        <v>8</v>
      </c>
      <c r="AB55" s="92">
        <v>8</v>
      </c>
      <c r="AC55" s="113">
        <f aca="true" t="shared" si="4" ref="AC55:AC64">AVERAGE(AA55:AB55)</f>
        <v>8</v>
      </c>
      <c r="AD55" s="105" t="str">
        <f aca="true" t="shared" si="5" ref="AD55:AD64">IF(AC55&gt;=8.6,"O",IF(AC55&gt;=6.6,"VS",IF(AC55&gt;=4.6,"S",IF(AC55&gt;=2.6,"U",IF(AC55&gt;=2.59,"P")))))</f>
        <v>VS</v>
      </c>
    </row>
    <row r="56" spans="3:30" ht="12" customHeight="1">
      <c r="C56" s="32">
        <v>2</v>
      </c>
      <c r="D56" s="72" t="s">
        <v>90</v>
      </c>
      <c r="E56" s="73"/>
      <c r="F56" s="73"/>
      <c r="G56" s="73"/>
      <c r="H56" s="73"/>
      <c r="I56" s="73"/>
      <c r="J56" s="73"/>
      <c r="K56" s="73"/>
      <c r="L56" s="73"/>
      <c r="M56" s="73"/>
      <c r="N56" s="73"/>
      <c r="O56" s="73"/>
      <c r="P56" s="73"/>
      <c r="Q56" s="73"/>
      <c r="R56" s="73"/>
      <c r="S56" s="73"/>
      <c r="T56" s="73"/>
      <c r="U56" s="73"/>
      <c r="V56" s="73"/>
      <c r="W56" s="73"/>
      <c r="X56" s="73"/>
      <c r="Y56" s="73"/>
      <c r="Z56" s="74"/>
      <c r="AA56" s="92">
        <v>8</v>
      </c>
      <c r="AB56" s="92">
        <v>8</v>
      </c>
      <c r="AC56" s="113">
        <f t="shared" si="4"/>
        <v>8</v>
      </c>
      <c r="AD56" s="105" t="str">
        <f t="shared" si="5"/>
        <v>VS</v>
      </c>
    </row>
    <row r="57" spans="3:30" ht="12" customHeight="1">
      <c r="C57" s="32">
        <v>3</v>
      </c>
      <c r="D57" s="72" t="s">
        <v>91</v>
      </c>
      <c r="E57" s="73"/>
      <c r="F57" s="73"/>
      <c r="G57" s="73"/>
      <c r="H57" s="73"/>
      <c r="I57" s="73"/>
      <c r="J57" s="73"/>
      <c r="K57" s="73"/>
      <c r="L57" s="73"/>
      <c r="M57" s="73"/>
      <c r="N57" s="73"/>
      <c r="O57" s="73"/>
      <c r="P57" s="73"/>
      <c r="Q57" s="73"/>
      <c r="R57" s="73"/>
      <c r="S57" s="73"/>
      <c r="T57" s="73"/>
      <c r="U57" s="73"/>
      <c r="V57" s="73"/>
      <c r="W57" s="73"/>
      <c r="X57" s="73"/>
      <c r="Y57" s="73"/>
      <c r="Z57" s="74"/>
      <c r="AA57" s="92">
        <v>10</v>
      </c>
      <c r="AB57" s="92">
        <v>10</v>
      </c>
      <c r="AC57" s="113">
        <f t="shared" si="4"/>
        <v>10</v>
      </c>
      <c r="AD57" s="105" t="str">
        <f t="shared" si="5"/>
        <v>O</v>
      </c>
    </row>
    <row r="58" spans="3:30" ht="12" customHeight="1">
      <c r="C58" s="32">
        <v>4</v>
      </c>
      <c r="D58" s="72" t="s">
        <v>92</v>
      </c>
      <c r="E58" s="73"/>
      <c r="F58" s="73"/>
      <c r="G58" s="73"/>
      <c r="H58" s="73"/>
      <c r="I58" s="73"/>
      <c r="J58" s="73"/>
      <c r="K58" s="73"/>
      <c r="L58" s="73"/>
      <c r="M58" s="73"/>
      <c r="N58" s="73"/>
      <c r="O58" s="73"/>
      <c r="P58" s="73"/>
      <c r="Q58" s="73"/>
      <c r="R58" s="73"/>
      <c r="S58" s="73"/>
      <c r="T58" s="73"/>
      <c r="U58" s="73"/>
      <c r="V58" s="73"/>
      <c r="W58" s="73"/>
      <c r="X58" s="73"/>
      <c r="Y58" s="73"/>
      <c r="Z58" s="74"/>
      <c r="AA58" s="92">
        <v>9</v>
      </c>
      <c r="AB58" s="92">
        <v>8</v>
      </c>
      <c r="AC58" s="113">
        <f t="shared" si="4"/>
        <v>8.5</v>
      </c>
      <c r="AD58" s="105" t="str">
        <f t="shared" si="5"/>
        <v>VS</v>
      </c>
    </row>
    <row r="59" spans="3:30" ht="12" customHeight="1">
      <c r="C59" s="32">
        <v>5</v>
      </c>
      <c r="D59" s="72" t="s">
        <v>93</v>
      </c>
      <c r="E59" s="73"/>
      <c r="F59" s="73"/>
      <c r="G59" s="73"/>
      <c r="H59" s="73"/>
      <c r="I59" s="73"/>
      <c r="J59" s="73"/>
      <c r="K59" s="73"/>
      <c r="L59" s="73"/>
      <c r="M59" s="73"/>
      <c r="N59" s="73"/>
      <c r="O59" s="73"/>
      <c r="P59" s="73"/>
      <c r="Q59" s="73"/>
      <c r="R59" s="73"/>
      <c r="S59" s="73"/>
      <c r="T59" s="73"/>
      <c r="U59" s="73"/>
      <c r="V59" s="73"/>
      <c r="W59" s="73"/>
      <c r="X59" s="73"/>
      <c r="Y59" s="73"/>
      <c r="Z59" s="74"/>
      <c r="AA59" s="92">
        <v>8</v>
      </c>
      <c r="AB59" s="92">
        <v>8</v>
      </c>
      <c r="AC59" s="113">
        <f t="shared" si="4"/>
        <v>8</v>
      </c>
      <c r="AD59" s="105" t="str">
        <f t="shared" si="5"/>
        <v>VS</v>
      </c>
    </row>
    <row r="60" spans="3:30" ht="12" customHeight="1">
      <c r="C60" s="32">
        <v>6</v>
      </c>
      <c r="D60" s="72" t="s">
        <v>94</v>
      </c>
      <c r="E60" s="73"/>
      <c r="F60" s="73"/>
      <c r="G60" s="73"/>
      <c r="H60" s="73"/>
      <c r="I60" s="73"/>
      <c r="J60" s="73"/>
      <c r="K60" s="73"/>
      <c r="L60" s="73"/>
      <c r="M60" s="73"/>
      <c r="N60" s="73"/>
      <c r="O60" s="73"/>
      <c r="P60" s="73"/>
      <c r="Q60" s="73"/>
      <c r="R60" s="73"/>
      <c r="S60" s="73"/>
      <c r="T60" s="73"/>
      <c r="U60" s="73"/>
      <c r="V60" s="73"/>
      <c r="W60" s="73"/>
      <c r="X60" s="73"/>
      <c r="Y60" s="73"/>
      <c r="Z60" s="74"/>
      <c r="AA60" s="92">
        <v>10</v>
      </c>
      <c r="AB60" s="92">
        <v>10</v>
      </c>
      <c r="AC60" s="113">
        <f t="shared" si="4"/>
        <v>10</v>
      </c>
      <c r="AD60" s="105" t="str">
        <f t="shared" si="5"/>
        <v>O</v>
      </c>
    </row>
    <row r="61" spans="3:30" ht="12" customHeight="1">
      <c r="C61" s="32">
        <v>7</v>
      </c>
      <c r="D61" s="31" t="s">
        <v>95</v>
      </c>
      <c r="E61" s="73"/>
      <c r="F61" s="73"/>
      <c r="G61" s="73"/>
      <c r="H61" s="73"/>
      <c r="I61" s="73"/>
      <c r="J61" s="73"/>
      <c r="K61" s="73"/>
      <c r="L61" s="73"/>
      <c r="M61" s="73"/>
      <c r="N61" s="73"/>
      <c r="O61" s="73"/>
      <c r="P61" s="73"/>
      <c r="Q61" s="73"/>
      <c r="R61" s="73"/>
      <c r="S61" s="73"/>
      <c r="T61" s="73"/>
      <c r="U61" s="73"/>
      <c r="V61" s="73"/>
      <c r="W61" s="73"/>
      <c r="X61" s="73"/>
      <c r="Y61" s="73"/>
      <c r="Z61" s="74"/>
      <c r="AA61" s="92">
        <v>10</v>
      </c>
      <c r="AB61" s="92">
        <v>10</v>
      </c>
      <c r="AC61" s="113">
        <f t="shared" si="4"/>
        <v>10</v>
      </c>
      <c r="AD61" s="105" t="str">
        <f t="shared" si="5"/>
        <v>O</v>
      </c>
    </row>
    <row r="62" spans="3:30" ht="12" customHeight="1">
      <c r="C62" s="32">
        <v>8</v>
      </c>
      <c r="D62" s="72" t="s">
        <v>96</v>
      </c>
      <c r="E62" s="73"/>
      <c r="F62" s="73"/>
      <c r="G62" s="73"/>
      <c r="H62" s="73"/>
      <c r="I62" s="73"/>
      <c r="J62" s="73"/>
      <c r="K62" s="73"/>
      <c r="L62" s="73"/>
      <c r="M62" s="73"/>
      <c r="N62" s="73"/>
      <c r="O62" s="73"/>
      <c r="P62" s="73"/>
      <c r="Q62" s="73"/>
      <c r="R62" s="73"/>
      <c r="S62" s="73"/>
      <c r="T62" s="73"/>
      <c r="U62" s="73"/>
      <c r="V62" s="73"/>
      <c r="W62" s="73"/>
      <c r="X62" s="73"/>
      <c r="Y62" s="73"/>
      <c r="Z62" s="74"/>
      <c r="AA62" s="92">
        <v>8</v>
      </c>
      <c r="AB62" s="92">
        <v>8</v>
      </c>
      <c r="AC62" s="113">
        <f t="shared" si="4"/>
        <v>8</v>
      </c>
      <c r="AD62" s="105" t="str">
        <f t="shared" si="5"/>
        <v>VS</v>
      </c>
    </row>
    <row r="63" spans="3:30" ht="12" customHeight="1">
      <c r="C63" s="32">
        <v>9</v>
      </c>
      <c r="D63" s="72" t="s">
        <v>97</v>
      </c>
      <c r="E63" s="73"/>
      <c r="F63" s="73"/>
      <c r="G63" s="73"/>
      <c r="H63" s="73"/>
      <c r="I63" s="73"/>
      <c r="J63" s="73"/>
      <c r="K63" s="73"/>
      <c r="L63" s="73"/>
      <c r="M63" s="73"/>
      <c r="N63" s="73"/>
      <c r="O63" s="73"/>
      <c r="P63" s="73"/>
      <c r="Q63" s="73"/>
      <c r="R63" s="73"/>
      <c r="S63" s="73"/>
      <c r="T63" s="73"/>
      <c r="U63" s="73"/>
      <c r="V63" s="73"/>
      <c r="W63" s="73"/>
      <c r="X63" s="73"/>
      <c r="Y63" s="73"/>
      <c r="Z63" s="74"/>
      <c r="AA63" s="92">
        <v>8</v>
      </c>
      <c r="AB63" s="92">
        <v>8</v>
      </c>
      <c r="AC63" s="113">
        <f t="shared" si="4"/>
        <v>8</v>
      </c>
      <c r="AD63" s="105" t="str">
        <f t="shared" si="5"/>
        <v>VS</v>
      </c>
    </row>
    <row r="64" spans="3:30" ht="12" customHeight="1">
      <c r="C64" s="32">
        <v>10</v>
      </c>
      <c r="D64" s="72" t="s">
        <v>98</v>
      </c>
      <c r="E64" s="73"/>
      <c r="F64" s="73"/>
      <c r="G64" s="73"/>
      <c r="H64" s="73"/>
      <c r="I64" s="73"/>
      <c r="J64" s="73"/>
      <c r="K64" s="73"/>
      <c r="L64" s="73"/>
      <c r="M64" s="73"/>
      <c r="N64" s="73"/>
      <c r="O64" s="73"/>
      <c r="P64" s="73"/>
      <c r="Q64" s="73"/>
      <c r="R64" s="73"/>
      <c r="S64" s="73"/>
      <c r="T64" s="73"/>
      <c r="U64" s="73"/>
      <c r="V64" s="73"/>
      <c r="W64" s="73"/>
      <c r="X64" s="73"/>
      <c r="Y64" s="73"/>
      <c r="Z64" s="74"/>
      <c r="AA64" s="92">
        <v>8</v>
      </c>
      <c r="AB64" s="92">
        <v>8</v>
      </c>
      <c r="AC64" s="113">
        <f t="shared" si="4"/>
        <v>8</v>
      </c>
      <c r="AD64" s="105" t="str">
        <f t="shared" si="5"/>
        <v>VS</v>
      </c>
    </row>
    <row r="65" spans="3:30" ht="12.75">
      <c r="C65" s="76"/>
      <c r="D65" s="77" t="s">
        <v>70</v>
      </c>
      <c r="E65" s="76"/>
      <c r="F65" s="76"/>
      <c r="G65" s="76"/>
      <c r="H65" s="76"/>
      <c r="I65" s="76"/>
      <c r="J65" s="76"/>
      <c r="K65" s="76"/>
      <c r="L65" s="76"/>
      <c r="M65" s="76"/>
      <c r="N65" s="76"/>
      <c r="O65" s="76"/>
      <c r="P65" s="76"/>
      <c r="Q65" s="76"/>
      <c r="R65" s="76"/>
      <c r="S65" s="76"/>
      <c r="T65" s="76"/>
      <c r="U65" s="76"/>
      <c r="V65" s="76"/>
      <c r="W65" s="76"/>
      <c r="X65" s="76"/>
      <c r="Y65" s="76"/>
      <c r="Z65" s="76"/>
      <c r="AA65" s="92">
        <f>SUM(AA55:AA64)</f>
        <v>87</v>
      </c>
      <c r="AB65" s="92">
        <f>SUM(AB55:AB64)</f>
        <v>86</v>
      </c>
      <c r="AC65" s="113">
        <f>AVERAGE(AA65:AB65)</f>
        <v>86.5</v>
      </c>
      <c r="AD65" s="105"/>
    </row>
    <row r="66" spans="3:30" ht="12.75">
      <c r="C66" s="76"/>
      <c r="D66" s="77" t="s">
        <v>222</v>
      </c>
      <c r="AA66" s="106">
        <f>AVERAGE(AA55:AA64)*20%</f>
        <v>1.74</v>
      </c>
      <c r="AB66" s="106">
        <f>AVERAGE(AB55:AB64)*20%</f>
        <v>1.72</v>
      </c>
      <c r="AC66" s="107">
        <f>AVERAGE(AA66:AB66)</f>
        <v>1.73</v>
      </c>
      <c r="AD66" s="108"/>
    </row>
    <row r="67" spans="3:4" ht="12.75">
      <c r="C67" s="76"/>
      <c r="D67" s="77"/>
    </row>
    <row r="68" spans="1:30" ht="12.75">
      <c r="A68" s="276" t="s">
        <v>46</v>
      </c>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7"/>
      <c r="AA68" s="97" t="s">
        <v>47</v>
      </c>
      <c r="AB68" s="97" t="s">
        <v>50</v>
      </c>
      <c r="AC68" s="268" t="s">
        <v>49</v>
      </c>
      <c r="AD68" s="9" t="s">
        <v>99</v>
      </c>
    </row>
    <row r="69" spans="1:30" ht="12.75">
      <c r="A69" s="278"/>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9"/>
      <c r="AA69" s="8" t="s">
        <v>48</v>
      </c>
      <c r="AB69" s="8" t="s">
        <v>51</v>
      </c>
      <c r="AC69" s="269"/>
      <c r="AD69" s="8" t="s">
        <v>48</v>
      </c>
    </row>
    <row r="70" spans="1:2" ht="12.75">
      <c r="A70" s="66" t="s">
        <v>107</v>
      </c>
      <c r="B70" s="66" t="s">
        <v>223</v>
      </c>
    </row>
    <row r="71" spans="3:30" ht="12" customHeight="1">
      <c r="C71" s="32">
        <v>1</v>
      </c>
      <c r="D71" s="72" t="s">
        <v>109</v>
      </c>
      <c r="E71" s="73"/>
      <c r="F71" s="73"/>
      <c r="G71" s="73"/>
      <c r="H71" s="73"/>
      <c r="I71" s="73"/>
      <c r="J71" s="73"/>
      <c r="K71" s="73"/>
      <c r="L71" s="73"/>
      <c r="M71" s="73"/>
      <c r="N71" s="73"/>
      <c r="O71" s="73"/>
      <c r="P71" s="73"/>
      <c r="Q71" s="73"/>
      <c r="R71" s="73"/>
      <c r="S71" s="73"/>
      <c r="T71" s="73"/>
      <c r="U71" s="73"/>
      <c r="V71" s="73"/>
      <c r="W71" s="73"/>
      <c r="X71" s="73"/>
      <c r="Y71" s="73"/>
      <c r="Z71" s="74"/>
      <c r="AA71" s="92">
        <v>8</v>
      </c>
      <c r="AB71" s="92">
        <v>8</v>
      </c>
      <c r="AC71" s="113">
        <f>AVERAGE(AA71:AB71)</f>
        <v>8</v>
      </c>
      <c r="AD71" s="105" t="str">
        <f>IF(AC71&gt;=8.6,"O",IF(AC71&gt;=6.6,"VS",IF(AC71&gt;=4.6,"S",IF(AC71&gt;=2.6,"U",IF(AC71&gt;=2.59,"P")))))</f>
        <v>VS</v>
      </c>
    </row>
    <row r="72" spans="3:30" ht="12" customHeight="1">
      <c r="C72" s="32">
        <v>2</v>
      </c>
      <c r="D72" s="72" t="s">
        <v>110</v>
      </c>
      <c r="E72" s="73"/>
      <c r="F72" s="73"/>
      <c r="G72" s="73"/>
      <c r="H72" s="73"/>
      <c r="I72" s="73"/>
      <c r="J72" s="73"/>
      <c r="K72" s="73"/>
      <c r="L72" s="73"/>
      <c r="M72" s="73"/>
      <c r="N72" s="73"/>
      <c r="O72" s="73"/>
      <c r="P72" s="73"/>
      <c r="Q72" s="73"/>
      <c r="R72" s="73"/>
      <c r="S72" s="73"/>
      <c r="T72" s="73"/>
      <c r="U72" s="73"/>
      <c r="V72" s="73"/>
      <c r="W72" s="73"/>
      <c r="X72" s="73"/>
      <c r="Y72" s="73"/>
      <c r="Z72" s="74"/>
      <c r="AA72" s="92">
        <v>10</v>
      </c>
      <c r="AB72" s="92">
        <v>10</v>
      </c>
      <c r="AC72" s="113">
        <f>AVERAGE(AA72:AB72)</f>
        <v>10</v>
      </c>
      <c r="AD72" s="105" t="str">
        <f>IF(AC72&gt;=8.6,"O",IF(AC72&gt;=6.6,"VS",IF(AC72&gt;=4.6,"S",IF(AC72&gt;=2.6,"U",IF(AC72&gt;=2.59,"P")))))</f>
        <v>O</v>
      </c>
    </row>
    <row r="73" spans="3:30" ht="12.75">
      <c r="C73" s="76"/>
      <c r="D73" s="77" t="s">
        <v>70</v>
      </c>
      <c r="E73" s="76"/>
      <c r="F73" s="76"/>
      <c r="G73" s="76"/>
      <c r="H73" s="76"/>
      <c r="I73" s="76"/>
      <c r="J73" s="76"/>
      <c r="K73" s="76"/>
      <c r="L73" s="76"/>
      <c r="M73" s="76"/>
      <c r="N73" s="76"/>
      <c r="O73" s="76"/>
      <c r="P73" s="76"/>
      <c r="Q73" s="76"/>
      <c r="R73" s="76"/>
      <c r="S73" s="76"/>
      <c r="T73" s="76"/>
      <c r="U73" s="76"/>
      <c r="V73" s="76"/>
      <c r="W73" s="76"/>
      <c r="X73" s="76"/>
      <c r="Y73" s="76"/>
      <c r="Z73" s="76"/>
      <c r="AA73" s="92">
        <f>SUM(AA71:AA72)</f>
        <v>18</v>
      </c>
      <c r="AB73" s="92">
        <f>SUM(AB71:AB72)</f>
        <v>18</v>
      </c>
      <c r="AC73" s="113">
        <f>AVERAGE(AA73:AB73)</f>
        <v>18</v>
      </c>
      <c r="AD73" s="105"/>
    </row>
    <row r="74" spans="3:30" ht="12.75">
      <c r="C74" s="76"/>
      <c r="D74" s="77" t="s">
        <v>224</v>
      </c>
      <c r="AA74" s="106">
        <f>AVERAGE(AA71:AA72)*10%</f>
        <v>0.9</v>
      </c>
      <c r="AB74" s="106">
        <f>AVERAGE(AB71:AB72)*10%</f>
        <v>0.9</v>
      </c>
      <c r="AC74" s="107">
        <f>AVERAGE(AA74:AB74)</f>
        <v>0.9</v>
      </c>
      <c r="AD74" s="108"/>
    </row>
    <row r="75" spans="4:30" ht="12.75">
      <c r="D75" s="77" t="s">
        <v>108</v>
      </c>
      <c r="AA75" s="116"/>
      <c r="AB75" s="116"/>
      <c r="AC75" s="116"/>
      <c r="AD75" s="116"/>
    </row>
    <row r="76" spans="1:30" ht="13.5" thickBo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row>
    <row r="77" ht="13.5" thickTop="1">
      <c r="B77" s="66" t="s">
        <v>111</v>
      </c>
    </row>
    <row r="78" ht="12.75">
      <c r="B78" s="66" t="s">
        <v>112</v>
      </c>
    </row>
    <row r="80" ht="12.75">
      <c r="B80" s="14" t="s">
        <v>113</v>
      </c>
    </row>
    <row r="81" spans="2:30" ht="12.75">
      <c r="B81" s="79">
        <v>1</v>
      </c>
      <c r="C81" s="66" t="s">
        <v>114</v>
      </c>
      <c r="AD81" s="117"/>
    </row>
    <row r="82" spans="3:30" ht="12.75">
      <c r="C82" s="80">
        <v>1.1</v>
      </c>
      <c r="E82" s="66" t="s">
        <v>115</v>
      </c>
      <c r="AD82" s="117">
        <v>0.1</v>
      </c>
    </row>
    <row r="83" spans="3:30" ht="12.75">
      <c r="C83" s="80">
        <v>1.2</v>
      </c>
      <c r="E83" s="66" t="s">
        <v>116</v>
      </c>
      <c r="AD83" s="117"/>
    </row>
    <row r="84" spans="3:30" ht="12.75">
      <c r="C84" s="80">
        <v>1.3</v>
      </c>
      <c r="E84" s="66" t="s">
        <v>117</v>
      </c>
      <c r="AD84" s="117">
        <v>0.1</v>
      </c>
    </row>
    <row r="85" spans="3:30" ht="12.75">
      <c r="C85" s="80">
        <v>1.4</v>
      </c>
      <c r="E85" s="66" t="s">
        <v>118</v>
      </c>
      <c r="AD85" s="117"/>
    </row>
    <row r="86" spans="2:30" ht="12.75">
      <c r="B86" s="79">
        <v>2</v>
      </c>
      <c r="C86" s="30" t="s">
        <v>119</v>
      </c>
      <c r="AD86" s="117"/>
    </row>
    <row r="87" spans="2:30" ht="12.75">
      <c r="B87" s="79">
        <v>3</v>
      </c>
      <c r="C87" s="66" t="s">
        <v>120</v>
      </c>
      <c r="AD87" s="117">
        <v>0.5</v>
      </c>
    </row>
    <row r="88" spans="2:30" ht="12.75">
      <c r="B88" s="79">
        <v>4</v>
      </c>
      <c r="C88" s="66" t="s">
        <v>118</v>
      </c>
      <c r="AD88" s="117">
        <v>0.5</v>
      </c>
    </row>
    <row r="89" ht="12.75">
      <c r="AD89" s="115">
        <f>SUM(AD81:AD88)</f>
        <v>1.2</v>
      </c>
    </row>
    <row r="90" ht="12.75">
      <c r="B90" s="14" t="s">
        <v>121</v>
      </c>
    </row>
    <row r="91" spans="2:3" ht="12.75">
      <c r="B91" s="79">
        <v>1</v>
      </c>
      <c r="C91" s="11" t="s">
        <v>122</v>
      </c>
    </row>
    <row r="92" spans="2:3" ht="12.75">
      <c r="B92" s="79">
        <v>2</v>
      </c>
      <c r="C92" s="66" t="s">
        <v>148</v>
      </c>
    </row>
    <row r="93" spans="2:3" ht="12.75">
      <c r="B93" s="79">
        <v>3</v>
      </c>
      <c r="C93" s="66" t="s">
        <v>123</v>
      </c>
    </row>
    <row r="94" spans="2:3" ht="12.75">
      <c r="B94" s="79">
        <v>4</v>
      </c>
      <c r="C94" s="66" t="s">
        <v>124</v>
      </c>
    </row>
    <row r="96" spans="1:30" ht="15.75">
      <c r="A96" s="262" t="s">
        <v>140</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row>
    <row r="97" spans="1:30" ht="12" customHeight="1">
      <c r="A97" s="66" t="s">
        <v>52</v>
      </c>
      <c r="B97" s="72" t="s">
        <v>125</v>
      </c>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4"/>
      <c r="AD97" s="109"/>
    </row>
    <row r="98" spans="2:30" ht="12" customHeight="1">
      <c r="B98" s="72" t="s">
        <v>54</v>
      </c>
      <c r="C98" s="83" t="s">
        <v>126</v>
      </c>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4"/>
      <c r="AD98" s="115">
        <f>AVERAGE(AA30:AB30)</f>
        <v>4.1625000000000005</v>
      </c>
    </row>
    <row r="99" spans="2:30" ht="12" customHeight="1">
      <c r="B99" s="72" t="s">
        <v>71</v>
      </c>
      <c r="C99" s="83" t="s">
        <v>235</v>
      </c>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4"/>
      <c r="AD99" s="115"/>
    </row>
    <row r="100" spans="2:30" ht="12" customHeight="1">
      <c r="B100" s="72" t="s">
        <v>76</v>
      </c>
      <c r="C100" s="83" t="s">
        <v>236</v>
      </c>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4"/>
      <c r="AD100" s="115">
        <f>AVERAGE(AA41:AB41)</f>
        <v>0.2</v>
      </c>
    </row>
    <row r="101" spans="2:30" ht="12" customHeight="1">
      <c r="B101" s="72" t="s">
        <v>80</v>
      </c>
      <c r="C101" s="83" t="s">
        <v>234</v>
      </c>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4"/>
      <c r="AD101" s="115">
        <f>AVERAGE(AA49:AB49)</f>
        <v>0.4</v>
      </c>
    </row>
    <row r="102" spans="1:30" ht="12" customHeight="1">
      <c r="A102" s="66" t="s">
        <v>83</v>
      </c>
      <c r="B102" s="72" t="s">
        <v>127</v>
      </c>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4"/>
      <c r="AD102" s="107">
        <f>AVERAGE(AA66:AB66)</f>
        <v>1.73</v>
      </c>
    </row>
    <row r="103" spans="1:30" ht="12" customHeight="1">
      <c r="A103" s="66" t="s">
        <v>107</v>
      </c>
      <c r="B103" s="72" t="s">
        <v>128</v>
      </c>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4"/>
      <c r="AD103" s="107">
        <f>AVERAGE(AA74:AB74)</f>
        <v>0.9</v>
      </c>
    </row>
    <row r="104" spans="2:30" ht="12" customHeight="1">
      <c r="B104" s="72" t="s">
        <v>129</v>
      </c>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4"/>
      <c r="AD104" s="118">
        <f>SUM(AD98:AD103)</f>
        <v>7.392500000000002</v>
      </c>
    </row>
    <row r="105" spans="2:30" ht="12" customHeight="1">
      <c r="B105" s="72" t="s">
        <v>130</v>
      </c>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4"/>
      <c r="AD105" s="115">
        <f>SUM(AD81:AD88)</f>
        <v>1.2</v>
      </c>
    </row>
    <row r="106" spans="1:30" s="120" customFormat="1" ht="15.75">
      <c r="A106" s="66"/>
      <c r="B106" s="72" t="s">
        <v>131</v>
      </c>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4"/>
      <c r="AD106" s="119">
        <f>AD104+AD105</f>
        <v>8.592500000000001</v>
      </c>
    </row>
    <row r="107" spans="1:30" ht="15.75">
      <c r="A107" s="120"/>
      <c r="B107" s="121" t="s">
        <v>149</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3"/>
      <c r="AA107" s="263" t="str">
        <f>IF(AD106&gt;=8.6,"Outstanding",IF(AD106&gt;=6.6,"Very Satisfactory",IF(AD106&gt;=4.6,"Satisfactory",IF(AD106&gt;=2.6,"Unsatisfactory",IF(AD106&gt;=2.59,"Poor")))))</f>
        <v>Very Satisfactory</v>
      </c>
      <c r="AB107" s="264"/>
      <c r="AC107" s="264"/>
      <c r="AD107" s="265"/>
    </row>
    <row r="109" ht="12.75">
      <c r="B109" s="66" t="s">
        <v>132</v>
      </c>
    </row>
    <row r="110" spans="2:30" ht="12.75">
      <c r="B110" s="72"/>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4"/>
    </row>
    <row r="111" spans="2:30" ht="12.75">
      <c r="B111" s="72"/>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4"/>
    </row>
    <row r="112" spans="2:30" ht="12.75">
      <c r="B112" s="72"/>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4"/>
    </row>
    <row r="114" spans="1:9" ht="12.75">
      <c r="A114" s="266">
        <v>8.6</v>
      </c>
      <c r="B114" s="266"/>
      <c r="C114" s="124" t="s">
        <v>27</v>
      </c>
      <c r="D114" s="266">
        <v>10</v>
      </c>
      <c r="E114" s="266"/>
      <c r="G114" s="124" t="s">
        <v>133</v>
      </c>
      <c r="I114" s="66" t="s">
        <v>134</v>
      </c>
    </row>
    <row r="115" spans="1:9" ht="12.75">
      <c r="A115" s="266">
        <v>6.6</v>
      </c>
      <c r="B115" s="266"/>
      <c r="C115" s="124" t="s">
        <v>27</v>
      </c>
      <c r="D115" s="266">
        <v>8.59</v>
      </c>
      <c r="E115" s="266"/>
      <c r="G115" s="124" t="s">
        <v>133</v>
      </c>
      <c r="I115" s="66" t="s">
        <v>135</v>
      </c>
    </row>
    <row r="116" spans="1:9" ht="12.75">
      <c r="A116" s="266">
        <v>4.6</v>
      </c>
      <c r="B116" s="266"/>
      <c r="C116" s="124" t="s">
        <v>27</v>
      </c>
      <c r="D116" s="266">
        <v>6.59</v>
      </c>
      <c r="E116" s="266"/>
      <c r="G116" s="124" t="s">
        <v>133</v>
      </c>
      <c r="I116" s="66" t="s">
        <v>136</v>
      </c>
    </row>
    <row r="117" spans="1:9" ht="12.75">
      <c r="A117" s="266">
        <v>2.6</v>
      </c>
      <c r="B117" s="266"/>
      <c r="C117" s="124" t="s">
        <v>27</v>
      </c>
      <c r="D117" s="266">
        <v>4.59</v>
      </c>
      <c r="E117" s="266"/>
      <c r="G117" s="124" t="s">
        <v>133</v>
      </c>
      <c r="I117" s="66" t="s">
        <v>137</v>
      </c>
    </row>
    <row r="118" spans="1:9" ht="12.75">
      <c r="A118" s="266" t="s">
        <v>139</v>
      </c>
      <c r="B118" s="266"/>
      <c r="C118" s="266"/>
      <c r="D118" s="266"/>
      <c r="E118" s="266"/>
      <c r="G118" s="124" t="s">
        <v>133</v>
      </c>
      <c r="I118" s="66" t="s">
        <v>138</v>
      </c>
    </row>
    <row r="120" spans="1:30" ht="30" customHeight="1">
      <c r="A120" s="88" t="s">
        <v>141</v>
      </c>
      <c r="B120" s="89"/>
      <c r="C120" s="89"/>
      <c r="D120" s="89"/>
      <c r="E120" s="89"/>
      <c r="F120" s="89"/>
      <c r="G120" s="89"/>
      <c r="H120" s="89"/>
      <c r="I120" s="90"/>
      <c r="J120" s="258" t="s">
        <v>237</v>
      </c>
      <c r="K120" s="259"/>
      <c r="L120" s="259"/>
      <c r="M120" s="259"/>
      <c r="N120" s="259"/>
      <c r="O120" s="259"/>
      <c r="P120" s="259"/>
      <c r="Q120" s="259"/>
      <c r="R120" s="259"/>
      <c r="S120" s="259"/>
      <c r="T120" s="259"/>
      <c r="U120" s="259"/>
      <c r="V120" s="259"/>
      <c r="W120" s="248" t="s">
        <v>239</v>
      </c>
      <c r="X120" s="248"/>
      <c r="Y120" s="248"/>
      <c r="Z120" s="248"/>
      <c r="AA120" s="248"/>
      <c r="AB120" s="248"/>
      <c r="AC120" s="248"/>
      <c r="AD120" s="248"/>
    </row>
    <row r="121" spans="1:30" ht="30" customHeight="1">
      <c r="A121" s="249" t="s">
        <v>150</v>
      </c>
      <c r="B121" s="250"/>
      <c r="C121" s="250"/>
      <c r="D121" s="250"/>
      <c r="E121" s="250"/>
      <c r="F121" s="250"/>
      <c r="G121" s="250"/>
      <c r="H121" s="250"/>
      <c r="I121" s="251"/>
      <c r="J121" s="255" t="s">
        <v>238</v>
      </c>
      <c r="K121" s="256"/>
      <c r="L121" s="256"/>
      <c r="M121" s="256"/>
      <c r="N121" s="256"/>
      <c r="O121" s="256"/>
      <c r="P121" s="256"/>
      <c r="Q121" s="256"/>
      <c r="R121" s="256"/>
      <c r="S121" s="256"/>
      <c r="T121" s="256"/>
      <c r="U121" s="256"/>
      <c r="V121" s="257"/>
      <c r="W121" s="248" t="s">
        <v>243</v>
      </c>
      <c r="X121" s="248"/>
      <c r="Y121" s="248"/>
      <c r="Z121" s="248"/>
      <c r="AA121" s="248"/>
      <c r="AB121" s="248"/>
      <c r="AC121" s="248"/>
      <c r="AD121" s="248"/>
    </row>
    <row r="122" spans="1:30" ht="30" customHeight="1">
      <c r="A122" s="252"/>
      <c r="B122" s="253"/>
      <c r="C122" s="253"/>
      <c r="D122" s="253"/>
      <c r="E122" s="253"/>
      <c r="F122" s="253"/>
      <c r="G122" s="253"/>
      <c r="H122" s="253"/>
      <c r="I122" s="254"/>
      <c r="J122" s="258" t="s">
        <v>144</v>
      </c>
      <c r="K122" s="259"/>
      <c r="L122" s="259"/>
      <c r="M122" s="259"/>
      <c r="N122" s="259"/>
      <c r="O122" s="259"/>
      <c r="P122" s="259"/>
      <c r="Q122" s="259"/>
      <c r="R122" s="259"/>
      <c r="S122" s="259"/>
      <c r="T122" s="259"/>
      <c r="U122" s="259"/>
      <c r="V122" s="259"/>
      <c r="W122" s="248" t="s">
        <v>263</v>
      </c>
      <c r="X122" s="248"/>
      <c r="Y122" s="248"/>
      <c r="Z122" s="248"/>
      <c r="AA122" s="248"/>
      <c r="AB122" s="248"/>
      <c r="AC122" s="248"/>
      <c r="AD122" s="248"/>
    </row>
    <row r="123" spans="1:30" ht="30" customHeight="1">
      <c r="A123" s="88" t="s">
        <v>142</v>
      </c>
      <c r="B123" s="89"/>
      <c r="C123" s="89"/>
      <c r="D123" s="89"/>
      <c r="E123" s="89"/>
      <c r="F123" s="89"/>
      <c r="G123" s="89"/>
      <c r="H123" s="89"/>
      <c r="I123" s="90"/>
      <c r="J123" s="260" t="s">
        <v>145</v>
      </c>
      <c r="K123" s="261"/>
      <c r="L123" s="261"/>
      <c r="M123" s="261"/>
      <c r="N123" s="261"/>
      <c r="O123" s="261"/>
      <c r="P123" s="261"/>
      <c r="Q123" s="261"/>
      <c r="R123" s="261"/>
      <c r="S123" s="261"/>
      <c r="T123" s="261"/>
      <c r="U123" s="261"/>
      <c r="V123" s="261"/>
      <c r="W123" s="248" t="s">
        <v>264</v>
      </c>
      <c r="X123" s="248"/>
      <c r="Y123" s="248"/>
      <c r="Z123" s="248"/>
      <c r="AA123" s="248"/>
      <c r="AB123" s="248"/>
      <c r="AC123" s="248"/>
      <c r="AD123" s="248"/>
    </row>
    <row r="124" spans="1:30" ht="30" customHeight="1">
      <c r="A124" s="88" t="s">
        <v>143</v>
      </c>
      <c r="B124" s="89"/>
      <c r="C124" s="89"/>
      <c r="D124" s="89"/>
      <c r="E124" s="89"/>
      <c r="F124" s="89"/>
      <c r="G124" s="89"/>
      <c r="H124" s="89"/>
      <c r="I124" s="90"/>
      <c r="J124" s="246" t="s">
        <v>146</v>
      </c>
      <c r="K124" s="247"/>
      <c r="L124" s="247"/>
      <c r="M124" s="247"/>
      <c r="N124" s="247"/>
      <c r="O124" s="247"/>
      <c r="P124" s="247"/>
      <c r="Q124" s="247"/>
      <c r="R124" s="247"/>
      <c r="S124" s="247"/>
      <c r="T124" s="247"/>
      <c r="U124" s="247"/>
      <c r="V124" s="247"/>
      <c r="W124" s="248" t="s">
        <v>147</v>
      </c>
      <c r="X124" s="248"/>
      <c r="Y124" s="248"/>
      <c r="Z124" s="248"/>
      <c r="AA124" s="248"/>
      <c r="AB124" s="248"/>
      <c r="AC124" s="248"/>
      <c r="AD124" s="248"/>
    </row>
    <row r="127" spans="1:8" ht="12.75">
      <c r="A127" s="66" t="s">
        <v>37</v>
      </c>
      <c r="H127" s="66" t="s">
        <v>38</v>
      </c>
    </row>
    <row r="129" spans="1:17" ht="12.75">
      <c r="A129" s="66" t="s">
        <v>39</v>
      </c>
      <c r="D129" s="280" t="s">
        <v>240</v>
      </c>
      <c r="E129" s="280"/>
      <c r="F129" s="280"/>
      <c r="G129" s="280"/>
      <c r="H129" s="280"/>
      <c r="I129" s="280"/>
      <c r="J129" s="280"/>
      <c r="K129" s="280"/>
      <c r="L129" s="280"/>
      <c r="M129" s="280"/>
      <c r="N129" s="66" t="s">
        <v>40</v>
      </c>
      <c r="Q129" s="191" t="s">
        <v>477</v>
      </c>
    </row>
    <row r="130" spans="1:15" ht="12.75">
      <c r="A130" s="66" t="s">
        <v>42</v>
      </c>
      <c r="H130" s="190" t="s">
        <v>43</v>
      </c>
      <c r="O130" s="66" t="s">
        <v>44</v>
      </c>
    </row>
    <row r="131" spans="1:25" ht="12.75">
      <c r="A131" s="66" t="s">
        <v>45</v>
      </c>
      <c r="F131" s="267" t="s">
        <v>261</v>
      </c>
      <c r="G131" s="267"/>
      <c r="H131" s="267"/>
      <c r="I131" s="267"/>
      <c r="J131" s="267"/>
      <c r="K131" s="267"/>
      <c r="L131" s="267"/>
      <c r="M131" s="267"/>
      <c r="N131" s="267"/>
      <c r="O131" s="267"/>
      <c r="P131" s="267"/>
      <c r="Q131" s="267"/>
      <c r="R131" s="267"/>
      <c r="S131" s="267"/>
      <c r="T131" s="267"/>
      <c r="U131" s="267"/>
      <c r="V131" s="267"/>
      <c r="W131" s="267"/>
      <c r="X131" s="267"/>
      <c r="Y131" s="267"/>
    </row>
    <row r="132" spans="1:30" ht="12.7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row>
    <row r="133" spans="1:30" ht="12.75">
      <c r="A133" s="274" t="s">
        <v>46</v>
      </c>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97" t="s">
        <v>47</v>
      </c>
      <c r="AB133" s="97" t="s">
        <v>50</v>
      </c>
      <c r="AC133" s="268" t="s">
        <v>49</v>
      </c>
      <c r="AD133" s="9" t="s">
        <v>99</v>
      </c>
    </row>
    <row r="134" spans="1:30" ht="12.75">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8" t="s">
        <v>48</v>
      </c>
      <c r="AB134" s="8" t="s">
        <v>51</v>
      </c>
      <c r="AC134" s="269"/>
      <c r="AD134" s="8" t="s">
        <v>48</v>
      </c>
    </row>
    <row r="135" spans="1:30" ht="12.75">
      <c r="A135" s="98" t="s">
        <v>52</v>
      </c>
      <c r="B135" s="66" t="s">
        <v>53</v>
      </c>
      <c r="AA135" s="99"/>
      <c r="AB135" s="100"/>
      <c r="AC135" s="100"/>
      <c r="AD135" s="101"/>
    </row>
    <row r="136" spans="2:30" ht="12.75">
      <c r="B136" s="66" t="s">
        <v>54</v>
      </c>
      <c r="C136" s="66" t="s">
        <v>55</v>
      </c>
      <c r="AA136" s="102"/>
      <c r="AB136" s="103"/>
      <c r="AC136" s="103"/>
      <c r="AD136" s="104"/>
    </row>
    <row r="137" spans="3:30" ht="12" customHeight="1">
      <c r="C137" s="32">
        <v>1</v>
      </c>
      <c r="D137" s="72" t="s">
        <v>56</v>
      </c>
      <c r="E137" s="73"/>
      <c r="F137" s="73"/>
      <c r="G137" s="73"/>
      <c r="H137" s="73"/>
      <c r="I137" s="73"/>
      <c r="J137" s="73"/>
      <c r="K137" s="73"/>
      <c r="L137" s="73"/>
      <c r="M137" s="73"/>
      <c r="N137" s="73"/>
      <c r="O137" s="73"/>
      <c r="P137" s="73"/>
      <c r="Q137" s="73"/>
      <c r="R137" s="73"/>
      <c r="S137" s="73"/>
      <c r="T137" s="73"/>
      <c r="U137" s="73"/>
      <c r="V137" s="73"/>
      <c r="W137" s="73"/>
      <c r="X137" s="73"/>
      <c r="Y137" s="73"/>
      <c r="Z137" s="74"/>
      <c r="AA137" s="92">
        <v>8</v>
      </c>
      <c r="AB137" s="92">
        <v>8</v>
      </c>
      <c r="AC137" s="93">
        <f>AVERAGE(AA137:AB137)</f>
        <v>8</v>
      </c>
      <c r="AD137" s="105" t="str">
        <f>IF(AC137&gt;=8.6,"O",IF(AC137&gt;=6.6,"VS",IF(AC137&gt;=4.6,"S",IF(AC137&gt;=2.6,"U",IF(AC137&gt;=2.59,"P")))))</f>
        <v>VS</v>
      </c>
    </row>
    <row r="138" spans="3:30" ht="12" customHeight="1">
      <c r="C138" s="32">
        <v>2</v>
      </c>
      <c r="D138" s="33" t="s">
        <v>100</v>
      </c>
      <c r="E138" s="73"/>
      <c r="F138" s="73"/>
      <c r="G138" s="73"/>
      <c r="H138" s="73"/>
      <c r="I138" s="73"/>
      <c r="J138" s="73"/>
      <c r="K138" s="73"/>
      <c r="L138" s="73"/>
      <c r="M138" s="73"/>
      <c r="N138" s="73"/>
      <c r="O138" s="73"/>
      <c r="P138" s="73"/>
      <c r="Q138" s="73"/>
      <c r="R138" s="73"/>
      <c r="S138" s="73"/>
      <c r="T138" s="73"/>
      <c r="U138" s="73"/>
      <c r="V138" s="73"/>
      <c r="W138" s="73"/>
      <c r="X138" s="73"/>
      <c r="Y138" s="73"/>
      <c r="Z138" s="74"/>
      <c r="AA138" s="92">
        <v>8</v>
      </c>
      <c r="AB138" s="92">
        <v>8</v>
      </c>
      <c r="AC138" s="93">
        <f aca="true" t="shared" si="6" ref="AC138:AC147">AVERAGE(AA138:AB138)</f>
        <v>8</v>
      </c>
      <c r="AD138" s="105" t="str">
        <f aca="true" t="shared" si="7" ref="AD138:AD154">IF(AC138&gt;=8.6,"O",IF(AC138&gt;=6.6,"VS",IF(AC138&gt;=4.6,"S",IF(AC138&gt;=2.6,"U",IF(AC138&gt;=2.59,"P")))))</f>
        <v>VS</v>
      </c>
    </row>
    <row r="139" spans="3:30" ht="12" customHeight="1">
      <c r="C139" s="32">
        <v>3</v>
      </c>
      <c r="D139" s="72" t="s">
        <v>57</v>
      </c>
      <c r="E139" s="73"/>
      <c r="F139" s="73"/>
      <c r="G139" s="73"/>
      <c r="H139" s="73"/>
      <c r="I139" s="73"/>
      <c r="J139" s="73"/>
      <c r="K139" s="73"/>
      <c r="L139" s="73"/>
      <c r="M139" s="73"/>
      <c r="N139" s="73"/>
      <c r="O139" s="73"/>
      <c r="P139" s="73"/>
      <c r="Q139" s="73"/>
      <c r="R139" s="73"/>
      <c r="S139" s="73"/>
      <c r="T139" s="73"/>
      <c r="U139" s="73"/>
      <c r="V139" s="73"/>
      <c r="W139" s="73"/>
      <c r="X139" s="73"/>
      <c r="Y139" s="73"/>
      <c r="Z139" s="74"/>
      <c r="AA139" s="92">
        <v>8</v>
      </c>
      <c r="AB139" s="92">
        <v>8</v>
      </c>
      <c r="AC139" s="93">
        <f t="shared" si="6"/>
        <v>8</v>
      </c>
      <c r="AD139" s="105" t="str">
        <f t="shared" si="7"/>
        <v>VS</v>
      </c>
    </row>
    <row r="140" spans="3:30" ht="12" customHeight="1">
      <c r="C140" s="32">
        <v>4</v>
      </c>
      <c r="D140" s="72" t="s">
        <v>58</v>
      </c>
      <c r="E140" s="73"/>
      <c r="F140" s="73"/>
      <c r="G140" s="73"/>
      <c r="H140" s="73"/>
      <c r="I140" s="73"/>
      <c r="J140" s="73"/>
      <c r="K140" s="73"/>
      <c r="L140" s="73"/>
      <c r="M140" s="73"/>
      <c r="N140" s="73"/>
      <c r="O140" s="73"/>
      <c r="P140" s="73"/>
      <c r="Q140" s="73"/>
      <c r="R140" s="73"/>
      <c r="S140" s="73"/>
      <c r="T140" s="73"/>
      <c r="U140" s="73"/>
      <c r="V140" s="73"/>
      <c r="W140" s="73"/>
      <c r="X140" s="73"/>
      <c r="Y140" s="73"/>
      <c r="Z140" s="74"/>
      <c r="AA140" s="92">
        <v>8</v>
      </c>
      <c r="AB140" s="92">
        <v>8</v>
      </c>
      <c r="AC140" s="93">
        <f t="shared" si="6"/>
        <v>8</v>
      </c>
      <c r="AD140" s="105" t="str">
        <f t="shared" si="7"/>
        <v>VS</v>
      </c>
    </row>
    <row r="141" spans="3:30" ht="12" customHeight="1">
      <c r="C141" s="32">
        <v>5</v>
      </c>
      <c r="D141" s="72" t="s">
        <v>59</v>
      </c>
      <c r="E141" s="73"/>
      <c r="F141" s="73"/>
      <c r="G141" s="73"/>
      <c r="H141" s="73"/>
      <c r="I141" s="73"/>
      <c r="J141" s="73"/>
      <c r="K141" s="73"/>
      <c r="L141" s="73"/>
      <c r="M141" s="73"/>
      <c r="N141" s="73"/>
      <c r="O141" s="73"/>
      <c r="P141" s="73"/>
      <c r="Q141" s="73"/>
      <c r="R141" s="73"/>
      <c r="S141" s="73"/>
      <c r="T141" s="73"/>
      <c r="U141" s="73"/>
      <c r="V141" s="73"/>
      <c r="W141" s="73"/>
      <c r="X141" s="73"/>
      <c r="Y141" s="73"/>
      <c r="Z141" s="74"/>
      <c r="AA141" s="92">
        <v>8</v>
      </c>
      <c r="AB141" s="92">
        <v>8</v>
      </c>
      <c r="AC141" s="93">
        <f t="shared" si="6"/>
        <v>8</v>
      </c>
      <c r="AD141" s="105" t="str">
        <f t="shared" si="7"/>
        <v>VS</v>
      </c>
    </row>
    <row r="142" spans="3:30" ht="12" customHeight="1">
      <c r="C142" s="32">
        <v>6</v>
      </c>
      <c r="D142" s="72" t="s">
        <v>60</v>
      </c>
      <c r="E142" s="73"/>
      <c r="F142" s="73"/>
      <c r="G142" s="73"/>
      <c r="H142" s="73"/>
      <c r="I142" s="73"/>
      <c r="J142" s="73"/>
      <c r="K142" s="73"/>
      <c r="L142" s="73"/>
      <c r="M142" s="73"/>
      <c r="N142" s="73"/>
      <c r="O142" s="73"/>
      <c r="P142" s="73"/>
      <c r="Q142" s="73"/>
      <c r="R142" s="73"/>
      <c r="S142" s="73"/>
      <c r="T142" s="73"/>
      <c r="U142" s="73"/>
      <c r="V142" s="73"/>
      <c r="W142" s="73"/>
      <c r="X142" s="73"/>
      <c r="Y142" s="73"/>
      <c r="Z142" s="74"/>
      <c r="AA142" s="92">
        <v>8</v>
      </c>
      <c r="AB142" s="92">
        <v>8</v>
      </c>
      <c r="AC142" s="93">
        <f t="shared" si="6"/>
        <v>8</v>
      </c>
      <c r="AD142" s="105" t="str">
        <f t="shared" si="7"/>
        <v>VS</v>
      </c>
    </row>
    <row r="143" spans="3:30" ht="12" customHeight="1">
      <c r="C143" s="32">
        <v>7</v>
      </c>
      <c r="D143" s="72" t="s">
        <v>61</v>
      </c>
      <c r="E143" s="73"/>
      <c r="F143" s="73"/>
      <c r="G143" s="73"/>
      <c r="H143" s="73"/>
      <c r="I143" s="73"/>
      <c r="J143" s="73"/>
      <c r="K143" s="73"/>
      <c r="L143" s="73"/>
      <c r="M143" s="73"/>
      <c r="N143" s="73"/>
      <c r="O143" s="73"/>
      <c r="P143" s="73"/>
      <c r="Q143" s="73"/>
      <c r="R143" s="73"/>
      <c r="S143" s="73"/>
      <c r="T143" s="73"/>
      <c r="U143" s="73"/>
      <c r="V143" s="73"/>
      <c r="W143" s="73"/>
      <c r="X143" s="73"/>
      <c r="Y143" s="73"/>
      <c r="Z143" s="74"/>
      <c r="AA143" s="92">
        <v>8</v>
      </c>
      <c r="AB143" s="92">
        <v>8</v>
      </c>
      <c r="AC143" s="93">
        <f t="shared" si="6"/>
        <v>8</v>
      </c>
      <c r="AD143" s="105" t="str">
        <f t="shared" si="7"/>
        <v>VS</v>
      </c>
    </row>
    <row r="144" spans="3:30" ht="12" customHeight="1">
      <c r="C144" s="32">
        <v>8</v>
      </c>
      <c r="D144" s="72" t="s">
        <v>62</v>
      </c>
      <c r="E144" s="73"/>
      <c r="F144" s="73"/>
      <c r="G144" s="73"/>
      <c r="H144" s="73"/>
      <c r="I144" s="73"/>
      <c r="J144" s="73"/>
      <c r="K144" s="73"/>
      <c r="L144" s="73"/>
      <c r="M144" s="73"/>
      <c r="N144" s="73"/>
      <c r="O144" s="73"/>
      <c r="P144" s="73"/>
      <c r="Q144" s="73"/>
      <c r="R144" s="73"/>
      <c r="S144" s="73"/>
      <c r="T144" s="73"/>
      <c r="U144" s="73"/>
      <c r="V144" s="73"/>
      <c r="W144" s="73"/>
      <c r="X144" s="73"/>
      <c r="Y144" s="73"/>
      <c r="Z144" s="74"/>
      <c r="AA144" s="92">
        <v>8</v>
      </c>
      <c r="AB144" s="92">
        <v>8</v>
      </c>
      <c r="AC144" s="93">
        <f t="shared" si="6"/>
        <v>8</v>
      </c>
      <c r="AD144" s="105" t="str">
        <f t="shared" si="7"/>
        <v>VS</v>
      </c>
    </row>
    <row r="145" spans="3:30" ht="12" customHeight="1">
      <c r="C145" s="32">
        <v>9</v>
      </c>
      <c r="D145" s="72" t="s">
        <v>63</v>
      </c>
      <c r="E145" s="73"/>
      <c r="F145" s="73"/>
      <c r="G145" s="73"/>
      <c r="H145" s="73"/>
      <c r="I145" s="73"/>
      <c r="J145" s="73"/>
      <c r="K145" s="73"/>
      <c r="L145" s="73"/>
      <c r="M145" s="73"/>
      <c r="N145" s="73"/>
      <c r="O145" s="73"/>
      <c r="P145" s="73"/>
      <c r="Q145" s="73"/>
      <c r="R145" s="73"/>
      <c r="S145" s="73"/>
      <c r="T145" s="73"/>
      <c r="U145" s="73"/>
      <c r="V145" s="73"/>
      <c r="W145" s="73"/>
      <c r="X145" s="73"/>
      <c r="Y145" s="73"/>
      <c r="Z145" s="74"/>
      <c r="AA145" s="92">
        <v>8</v>
      </c>
      <c r="AB145" s="92">
        <v>8</v>
      </c>
      <c r="AC145" s="93">
        <f t="shared" si="6"/>
        <v>8</v>
      </c>
      <c r="AD145" s="105" t="str">
        <f t="shared" si="7"/>
        <v>VS</v>
      </c>
    </row>
    <row r="146" spans="3:30" ht="12" customHeight="1">
      <c r="C146" s="32">
        <v>10</v>
      </c>
      <c r="D146" s="72" t="s">
        <v>64</v>
      </c>
      <c r="E146" s="73"/>
      <c r="F146" s="73"/>
      <c r="G146" s="73"/>
      <c r="H146" s="73"/>
      <c r="I146" s="73"/>
      <c r="J146" s="73"/>
      <c r="K146" s="73"/>
      <c r="L146" s="73"/>
      <c r="M146" s="73"/>
      <c r="N146" s="73"/>
      <c r="O146" s="73"/>
      <c r="P146" s="73"/>
      <c r="Q146" s="73"/>
      <c r="R146" s="73"/>
      <c r="S146" s="73"/>
      <c r="T146" s="73"/>
      <c r="U146" s="73"/>
      <c r="V146" s="73"/>
      <c r="W146" s="73"/>
      <c r="X146" s="73"/>
      <c r="Y146" s="73"/>
      <c r="Z146" s="74"/>
      <c r="AA146" s="92">
        <v>8</v>
      </c>
      <c r="AB146" s="92">
        <v>8</v>
      </c>
      <c r="AC146" s="93">
        <f t="shared" si="6"/>
        <v>8</v>
      </c>
      <c r="AD146" s="105" t="str">
        <f t="shared" si="7"/>
        <v>VS</v>
      </c>
    </row>
    <row r="147" spans="3:30" ht="12" customHeight="1">
      <c r="C147" s="32">
        <v>11</v>
      </c>
      <c r="D147" s="72" t="s">
        <v>65</v>
      </c>
      <c r="E147" s="73"/>
      <c r="F147" s="73"/>
      <c r="G147" s="73"/>
      <c r="H147" s="73"/>
      <c r="I147" s="73"/>
      <c r="J147" s="73"/>
      <c r="K147" s="73"/>
      <c r="L147" s="73"/>
      <c r="M147" s="73"/>
      <c r="N147" s="73"/>
      <c r="O147" s="73"/>
      <c r="P147" s="73"/>
      <c r="Q147" s="73"/>
      <c r="R147" s="73"/>
      <c r="S147" s="73"/>
      <c r="T147" s="73"/>
      <c r="U147" s="73"/>
      <c r="V147" s="73"/>
      <c r="W147" s="73"/>
      <c r="X147" s="73"/>
      <c r="Y147" s="73"/>
      <c r="Z147" s="74"/>
      <c r="AA147" s="92">
        <v>8</v>
      </c>
      <c r="AB147" s="92">
        <v>8</v>
      </c>
      <c r="AC147" s="93">
        <f t="shared" si="6"/>
        <v>8</v>
      </c>
      <c r="AD147" s="105" t="str">
        <f t="shared" si="7"/>
        <v>VS</v>
      </c>
    </row>
    <row r="148" spans="3:30" ht="12" customHeight="1">
      <c r="C148" s="13"/>
      <c r="D148" s="75" t="s">
        <v>66</v>
      </c>
      <c r="E148" s="73"/>
      <c r="F148" s="73"/>
      <c r="G148" s="73"/>
      <c r="H148" s="73"/>
      <c r="I148" s="73"/>
      <c r="J148" s="73"/>
      <c r="K148" s="73"/>
      <c r="L148" s="73"/>
      <c r="M148" s="73"/>
      <c r="N148" s="73"/>
      <c r="O148" s="73"/>
      <c r="P148" s="73"/>
      <c r="Q148" s="73"/>
      <c r="R148" s="73"/>
      <c r="S148" s="73"/>
      <c r="T148" s="73"/>
      <c r="U148" s="73"/>
      <c r="V148" s="73"/>
      <c r="W148" s="73"/>
      <c r="X148" s="73"/>
      <c r="Y148" s="73"/>
      <c r="Z148" s="74"/>
      <c r="AA148" s="94"/>
      <c r="AB148" s="94"/>
      <c r="AC148" s="95"/>
      <c r="AD148" s="94"/>
    </row>
    <row r="149" spans="3:30" ht="12" customHeight="1">
      <c r="C149" s="32">
        <v>12</v>
      </c>
      <c r="D149" s="72" t="s">
        <v>101</v>
      </c>
      <c r="E149" s="73"/>
      <c r="F149" s="73"/>
      <c r="G149" s="73"/>
      <c r="H149" s="73"/>
      <c r="I149" s="73"/>
      <c r="J149" s="73"/>
      <c r="K149" s="73"/>
      <c r="L149" s="73"/>
      <c r="M149" s="73"/>
      <c r="N149" s="73"/>
      <c r="O149" s="73"/>
      <c r="P149" s="73"/>
      <c r="Q149" s="73"/>
      <c r="R149" s="73"/>
      <c r="S149" s="73"/>
      <c r="T149" s="73"/>
      <c r="U149" s="73"/>
      <c r="V149" s="73"/>
      <c r="W149" s="73"/>
      <c r="X149" s="73"/>
      <c r="Y149" s="73"/>
      <c r="Z149" s="74"/>
      <c r="AA149" s="92">
        <v>8</v>
      </c>
      <c r="AB149" s="92">
        <v>8</v>
      </c>
      <c r="AC149" s="93">
        <f>AVERAGE(AA149:AB149)</f>
        <v>8</v>
      </c>
      <c r="AD149" s="105" t="str">
        <f t="shared" si="7"/>
        <v>VS</v>
      </c>
    </row>
    <row r="150" spans="3:30" ht="12" customHeight="1">
      <c r="C150" s="32">
        <v>13</v>
      </c>
      <c r="D150" s="72" t="s">
        <v>67</v>
      </c>
      <c r="E150" s="73"/>
      <c r="F150" s="73"/>
      <c r="G150" s="73"/>
      <c r="H150" s="73"/>
      <c r="I150" s="73"/>
      <c r="J150" s="73"/>
      <c r="K150" s="73"/>
      <c r="L150" s="73"/>
      <c r="M150" s="73"/>
      <c r="N150" s="73"/>
      <c r="O150" s="73"/>
      <c r="P150" s="73"/>
      <c r="Q150" s="73"/>
      <c r="R150" s="73"/>
      <c r="S150" s="73"/>
      <c r="T150" s="73"/>
      <c r="U150" s="73"/>
      <c r="V150" s="73"/>
      <c r="W150" s="73"/>
      <c r="X150" s="73"/>
      <c r="Y150" s="73"/>
      <c r="Z150" s="74"/>
      <c r="AA150" s="92">
        <v>8</v>
      </c>
      <c r="AB150" s="92">
        <v>8</v>
      </c>
      <c r="AC150" s="93">
        <f>AVERAGE(AA150:AB150)</f>
        <v>8</v>
      </c>
      <c r="AD150" s="105" t="str">
        <f t="shared" si="7"/>
        <v>VS</v>
      </c>
    </row>
    <row r="151" spans="3:30" ht="12" customHeight="1">
      <c r="C151" s="32">
        <v>14</v>
      </c>
      <c r="D151" s="72" t="s">
        <v>102</v>
      </c>
      <c r="E151" s="73"/>
      <c r="F151" s="73"/>
      <c r="G151" s="73"/>
      <c r="H151" s="73"/>
      <c r="I151" s="73"/>
      <c r="J151" s="73"/>
      <c r="K151" s="73"/>
      <c r="L151" s="73"/>
      <c r="M151" s="73"/>
      <c r="N151" s="73"/>
      <c r="O151" s="73"/>
      <c r="P151" s="73"/>
      <c r="Q151" s="73"/>
      <c r="R151" s="73"/>
      <c r="S151" s="73"/>
      <c r="T151" s="73"/>
      <c r="U151" s="73"/>
      <c r="V151" s="73"/>
      <c r="W151" s="73"/>
      <c r="X151" s="73"/>
      <c r="Y151" s="73"/>
      <c r="Z151" s="74"/>
      <c r="AA151" s="92">
        <v>8</v>
      </c>
      <c r="AB151" s="92">
        <v>8</v>
      </c>
      <c r="AC151" s="93">
        <f>AVERAGE(AA151:AB151)</f>
        <v>8</v>
      </c>
      <c r="AD151" s="105" t="str">
        <f t="shared" si="7"/>
        <v>VS</v>
      </c>
    </row>
    <row r="152" spans="3:30" ht="12" customHeight="1">
      <c r="C152" s="13"/>
      <c r="D152" s="75" t="s">
        <v>68</v>
      </c>
      <c r="E152" s="73"/>
      <c r="F152" s="73"/>
      <c r="G152" s="73"/>
      <c r="H152" s="73"/>
      <c r="I152" s="73"/>
      <c r="J152" s="73"/>
      <c r="K152" s="73"/>
      <c r="L152" s="73"/>
      <c r="M152" s="73"/>
      <c r="N152" s="73"/>
      <c r="O152" s="73"/>
      <c r="P152" s="73"/>
      <c r="Q152" s="73"/>
      <c r="R152" s="73"/>
      <c r="S152" s="73"/>
      <c r="T152" s="73"/>
      <c r="U152" s="73"/>
      <c r="V152" s="73"/>
      <c r="W152" s="73"/>
      <c r="X152" s="73"/>
      <c r="Y152" s="73"/>
      <c r="Z152" s="74"/>
      <c r="AA152" s="94"/>
      <c r="AB152" s="94"/>
      <c r="AC152" s="95"/>
      <c r="AD152" s="94"/>
    </row>
    <row r="153" spans="3:30" ht="12" customHeight="1">
      <c r="C153" s="32">
        <v>15</v>
      </c>
      <c r="D153" s="72" t="s">
        <v>69</v>
      </c>
      <c r="E153" s="73"/>
      <c r="F153" s="73"/>
      <c r="G153" s="73"/>
      <c r="H153" s="73"/>
      <c r="I153" s="73"/>
      <c r="J153" s="73"/>
      <c r="K153" s="73"/>
      <c r="L153" s="73"/>
      <c r="M153" s="73"/>
      <c r="N153" s="73"/>
      <c r="O153" s="73"/>
      <c r="P153" s="73"/>
      <c r="Q153" s="73"/>
      <c r="R153" s="73"/>
      <c r="S153" s="73"/>
      <c r="T153" s="73"/>
      <c r="U153" s="73"/>
      <c r="V153" s="73"/>
      <c r="W153" s="73"/>
      <c r="X153" s="73"/>
      <c r="Y153" s="73"/>
      <c r="Z153" s="74"/>
      <c r="AA153" s="92">
        <v>8</v>
      </c>
      <c r="AB153" s="92">
        <v>8</v>
      </c>
      <c r="AC153" s="93">
        <f>AVERAGE(AA153:AB153)</f>
        <v>8</v>
      </c>
      <c r="AD153" s="105" t="str">
        <f t="shared" si="7"/>
        <v>VS</v>
      </c>
    </row>
    <row r="154" spans="3:30" ht="12" customHeight="1">
      <c r="C154" s="32">
        <v>16</v>
      </c>
      <c r="D154" s="72" t="s">
        <v>103</v>
      </c>
      <c r="E154" s="73"/>
      <c r="F154" s="73"/>
      <c r="G154" s="73"/>
      <c r="H154" s="73"/>
      <c r="I154" s="73"/>
      <c r="J154" s="73"/>
      <c r="K154" s="73"/>
      <c r="L154" s="73"/>
      <c r="M154" s="73"/>
      <c r="N154" s="73"/>
      <c r="O154" s="73"/>
      <c r="P154" s="73"/>
      <c r="Q154" s="73"/>
      <c r="R154" s="73"/>
      <c r="S154" s="73"/>
      <c r="T154" s="73"/>
      <c r="U154" s="73"/>
      <c r="V154" s="73"/>
      <c r="W154" s="73"/>
      <c r="X154" s="73"/>
      <c r="Y154" s="73"/>
      <c r="Z154" s="74"/>
      <c r="AA154" s="92">
        <v>8</v>
      </c>
      <c r="AB154" s="92">
        <v>8</v>
      </c>
      <c r="AC154" s="93">
        <f>AVERAGE(AA154:AB154)</f>
        <v>8</v>
      </c>
      <c r="AD154" s="105" t="str">
        <f t="shared" si="7"/>
        <v>VS</v>
      </c>
    </row>
    <row r="155" spans="3:30" ht="12.75">
      <c r="C155" s="76"/>
      <c r="D155" s="77" t="s">
        <v>70</v>
      </c>
      <c r="E155" s="76"/>
      <c r="F155" s="76"/>
      <c r="G155" s="76"/>
      <c r="H155" s="76"/>
      <c r="I155" s="76"/>
      <c r="J155" s="76"/>
      <c r="K155" s="76"/>
      <c r="L155" s="76"/>
      <c r="M155" s="76"/>
      <c r="N155" s="76"/>
      <c r="O155" s="76"/>
      <c r="P155" s="76"/>
      <c r="Q155" s="76"/>
      <c r="R155" s="76"/>
      <c r="S155" s="76"/>
      <c r="T155" s="76"/>
      <c r="U155" s="76"/>
      <c r="V155" s="76"/>
      <c r="W155" s="76"/>
      <c r="X155" s="76"/>
      <c r="Y155" s="76"/>
      <c r="Z155" s="76"/>
      <c r="AA155" s="92">
        <f>SUM(AA137:AA154)</f>
        <v>128</v>
      </c>
      <c r="AB155" s="92">
        <f>SUM(AB137:AB154)</f>
        <v>128</v>
      </c>
      <c r="AC155" s="96">
        <f>AVERAGE(AA155:AB155)</f>
        <v>128</v>
      </c>
      <c r="AD155" s="92"/>
    </row>
    <row r="156" spans="3:30" ht="12.75">
      <c r="C156" s="76"/>
      <c r="D156" s="35" t="s">
        <v>218</v>
      </c>
      <c r="AA156" s="106">
        <f>AVERAGE(AA137:AA154)*45%</f>
        <v>3.6</v>
      </c>
      <c r="AB156" s="106">
        <f>AVERAGE(AB137:AB154)*45%</f>
        <v>3.6</v>
      </c>
      <c r="AC156" s="107">
        <f>AVERAGE(AA156:AB156)</f>
        <v>3.6</v>
      </c>
      <c r="AD156" s="108"/>
    </row>
    <row r="157" spans="2:3" ht="12.75">
      <c r="B157" s="66" t="s">
        <v>71</v>
      </c>
      <c r="C157" s="66" t="s">
        <v>72</v>
      </c>
    </row>
    <row r="158" spans="3:30" ht="12" customHeight="1">
      <c r="C158" s="32">
        <v>1</v>
      </c>
      <c r="D158" s="72" t="s">
        <v>73</v>
      </c>
      <c r="E158" s="73"/>
      <c r="F158" s="73"/>
      <c r="G158" s="73"/>
      <c r="H158" s="73"/>
      <c r="I158" s="73"/>
      <c r="J158" s="73"/>
      <c r="K158" s="73"/>
      <c r="L158" s="73"/>
      <c r="M158" s="73"/>
      <c r="N158" s="73"/>
      <c r="O158" s="73"/>
      <c r="P158" s="73"/>
      <c r="Q158" s="73"/>
      <c r="R158" s="73"/>
      <c r="S158" s="73"/>
      <c r="T158" s="73"/>
      <c r="U158" s="73"/>
      <c r="V158" s="73"/>
      <c r="W158" s="73"/>
      <c r="X158" s="73"/>
      <c r="Y158" s="73"/>
      <c r="Z158" s="74"/>
      <c r="AA158" s="92">
        <v>0</v>
      </c>
      <c r="AB158" s="92">
        <v>0</v>
      </c>
      <c r="AC158" s="96">
        <f aca="true" t="shared" si="8" ref="AC158:AC163">AVERAGE(AA158:AB158)</f>
        <v>0</v>
      </c>
      <c r="AD158" s="109"/>
    </row>
    <row r="159" spans="3:30" ht="12" customHeight="1">
      <c r="C159" s="32">
        <v>2</v>
      </c>
      <c r="D159" s="31" t="s">
        <v>104</v>
      </c>
      <c r="E159" s="73"/>
      <c r="F159" s="73"/>
      <c r="G159" s="73"/>
      <c r="H159" s="73"/>
      <c r="I159" s="73"/>
      <c r="J159" s="73"/>
      <c r="K159" s="73"/>
      <c r="L159" s="73"/>
      <c r="M159" s="73"/>
      <c r="N159" s="73"/>
      <c r="O159" s="73"/>
      <c r="P159" s="73"/>
      <c r="Q159" s="73"/>
      <c r="R159" s="73"/>
      <c r="S159" s="73"/>
      <c r="T159" s="73"/>
      <c r="U159" s="73"/>
      <c r="V159" s="73"/>
      <c r="W159" s="73"/>
      <c r="X159" s="73"/>
      <c r="Y159" s="73"/>
      <c r="Z159" s="74"/>
      <c r="AA159" s="92">
        <v>0</v>
      </c>
      <c r="AB159" s="92">
        <v>0</v>
      </c>
      <c r="AC159" s="96">
        <f t="shared" si="8"/>
        <v>0</v>
      </c>
      <c r="AD159" s="109"/>
    </row>
    <row r="160" spans="3:30" ht="12" customHeight="1">
      <c r="C160" s="32">
        <v>3</v>
      </c>
      <c r="D160" s="72" t="s">
        <v>74</v>
      </c>
      <c r="E160" s="73"/>
      <c r="F160" s="73"/>
      <c r="G160" s="73"/>
      <c r="H160" s="73"/>
      <c r="I160" s="73"/>
      <c r="J160" s="73"/>
      <c r="K160" s="73"/>
      <c r="L160" s="73"/>
      <c r="M160" s="73"/>
      <c r="N160" s="73"/>
      <c r="O160" s="73"/>
      <c r="P160" s="73"/>
      <c r="Q160" s="73"/>
      <c r="R160" s="73"/>
      <c r="S160" s="73"/>
      <c r="T160" s="73"/>
      <c r="U160" s="73"/>
      <c r="V160" s="73"/>
      <c r="W160" s="73"/>
      <c r="X160" s="73"/>
      <c r="Y160" s="73"/>
      <c r="Z160" s="74"/>
      <c r="AA160" s="92">
        <v>0</v>
      </c>
      <c r="AB160" s="92">
        <v>0</v>
      </c>
      <c r="AC160" s="96">
        <f t="shared" si="8"/>
        <v>0</v>
      </c>
      <c r="AD160" s="109"/>
    </row>
    <row r="161" spans="3:30" ht="27" customHeight="1">
      <c r="C161" s="34">
        <v>4</v>
      </c>
      <c r="D161" s="270" t="s">
        <v>75</v>
      </c>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2"/>
      <c r="AA161" s="92">
        <v>0</v>
      </c>
      <c r="AB161" s="92">
        <v>0</v>
      </c>
      <c r="AC161" s="96">
        <f t="shared" si="8"/>
        <v>0</v>
      </c>
      <c r="AD161" s="109"/>
    </row>
    <row r="162" spans="3:30" ht="12.75">
      <c r="C162" s="76"/>
      <c r="D162" s="77" t="s">
        <v>70</v>
      </c>
      <c r="E162" s="76"/>
      <c r="F162" s="76"/>
      <c r="G162" s="76"/>
      <c r="H162" s="76"/>
      <c r="I162" s="76"/>
      <c r="J162" s="76"/>
      <c r="K162" s="76"/>
      <c r="L162" s="76"/>
      <c r="M162" s="76"/>
      <c r="N162" s="76"/>
      <c r="O162" s="76"/>
      <c r="P162" s="76"/>
      <c r="Q162" s="76"/>
      <c r="R162" s="76"/>
      <c r="S162" s="76"/>
      <c r="T162" s="76"/>
      <c r="U162" s="76"/>
      <c r="V162" s="76"/>
      <c r="W162" s="76"/>
      <c r="X162" s="76"/>
      <c r="Y162" s="76"/>
      <c r="Z162" s="76"/>
      <c r="AA162" s="92">
        <f>SUM(AA158:AA161)</f>
        <v>0</v>
      </c>
      <c r="AB162" s="92">
        <f>SUM(AB158:AB161)</f>
        <v>0</v>
      </c>
      <c r="AC162" s="96">
        <f t="shared" si="8"/>
        <v>0</v>
      </c>
      <c r="AD162" s="92"/>
    </row>
    <row r="163" spans="3:30" ht="12.75">
      <c r="C163" s="76"/>
      <c r="D163" s="77" t="s">
        <v>220</v>
      </c>
      <c r="AA163" s="110">
        <f>AVERAGE(AA158:AA161)*15%</f>
        <v>0</v>
      </c>
      <c r="AB163" s="111">
        <f>AVERAGE(AB158:AB161)*15%</f>
        <v>0</v>
      </c>
      <c r="AC163" s="112">
        <f t="shared" si="8"/>
        <v>0</v>
      </c>
      <c r="AD163" s="108"/>
    </row>
    <row r="164" spans="2:3" ht="12.75">
      <c r="B164" s="66" t="s">
        <v>76</v>
      </c>
      <c r="C164" s="66" t="s">
        <v>77</v>
      </c>
    </row>
    <row r="165" spans="3:30" ht="12.75">
      <c r="C165" s="32">
        <v>1</v>
      </c>
      <c r="D165" s="72" t="s">
        <v>78</v>
      </c>
      <c r="E165" s="73"/>
      <c r="F165" s="73"/>
      <c r="G165" s="73"/>
      <c r="H165" s="73"/>
      <c r="I165" s="73"/>
      <c r="J165" s="73"/>
      <c r="K165" s="73"/>
      <c r="L165" s="73"/>
      <c r="M165" s="73"/>
      <c r="N165" s="73"/>
      <c r="O165" s="73"/>
      <c r="P165" s="73"/>
      <c r="Q165" s="73"/>
      <c r="R165" s="73"/>
      <c r="S165" s="73"/>
      <c r="T165" s="73"/>
      <c r="U165" s="73"/>
      <c r="V165" s="73"/>
      <c r="W165" s="73"/>
      <c r="X165" s="73"/>
      <c r="Y165" s="73"/>
      <c r="Z165" s="74"/>
      <c r="AA165" s="92">
        <v>1</v>
      </c>
      <c r="AB165" s="92">
        <v>1</v>
      </c>
      <c r="AC165" s="113">
        <f>AVERAGE(AA165:AB165)</f>
        <v>1</v>
      </c>
      <c r="AD165" s="105" t="str">
        <f>IF(AC165&gt;=8.6,"O",IF(AC165&gt;=6.6,"VS",IF(AC165&gt;=4.6,"S",IF(AC165&gt;=2.6,"U",IF(AC165&lt;=2.59,"P")))))</f>
        <v>P</v>
      </c>
    </row>
    <row r="166" spans="3:30" ht="12.75">
      <c r="C166" s="76"/>
      <c r="D166" s="77" t="s">
        <v>70</v>
      </c>
      <c r="E166" s="76"/>
      <c r="F166" s="76"/>
      <c r="G166" s="76"/>
      <c r="H166" s="76"/>
      <c r="I166" s="76"/>
      <c r="J166" s="76"/>
      <c r="K166" s="76"/>
      <c r="L166" s="76"/>
      <c r="M166" s="76"/>
      <c r="N166" s="76"/>
      <c r="O166" s="76"/>
      <c r="P166" s="76"/>
      <c r="Q166" s="76"/>
      <c r="R166" s="76"/>
      <c r="S166" s="76"/>
      <c r="T166" s="76"/>
      <c r="U166" s="76"/>
      <c r="V166" s="76"/>
      <c r="W166" s="76"/>
      <c r="X166" s="76"/>
      <c r="Y166" s="76"/>
      <c r="Z166" s="76"/>
      <c r="AA166" s="92">
        <f>SUM(AA165:AA165)</f>
        <v>1</v>
      </c>
      <c r="AB166" s="92">
        <f>SUM(AB165:AB165)</f>
        <v>1</v>
      </c>
      <c r="AC166" s="113">
        <f>AVERAGE(AA166:AB166)</f>
        <v>1</v>
      </c>
      <c r="AD166" s="105" t="str">
        <f>IF(AC166&gt;=8.6,"O",IF(AC166&gt;=6.6,"VS",IF(AC166&gt;=4.6,"S",IF(AC166&gt;=2.6,"U",IF(AC166&lt;=2.59,"P")))))</f>
        <v>P</v>
      </c>
    </row>
    <row r="167" spans="3:30" ht="12.75">
      <c r="C167" s="76"/>
      <c r="D167" s="77" t="s">
        <v>79</v>
      </c>
      <c r="AA167" s="114">
        <f>AVERAGE(AA165:AA165)*20%</f>
        <v>0.2</v>
      </c>
      <c r="AB167" s="114">
        <f>AVERAGE(AB165:AB165)*20%</f>
        <v>0.2</v>
      </c>
      <c r="AC167" s="115">
        <f>AVERAGE(AA167:AB167)</f>
        <v>0.2</v>
      </c>
      <c r="AD167" s="108"/>
    </row>
    <row r="168" spans="2:3" ht="12.75">
      <c r="B168" s="66" t="s">
        <v>80</v>
      </c>
      <c r="C168" s="66" t="s">
        <v>81</v>
      </c>
    </row>
    <row r="169" spans="3:30" ht="12" customHeight="1">
      <c r="C169" s="32">
        <v>1</v>
      </c>
      <c r="D169" s="72" t="s">
        <v>85</v>
      </c>
      <c r="E169" s="73"/>
      <c r="F169" s="73"/>
      <c r="G169" s="73"/>
      <c r="H169" s="73"/>
      <c r="I169" s="73"/>
      <c r="J169" s="73"/>
      <c r="K169" s="73"/>
      <c r="L169" s="73"/>
      <c r="M169" s="73"/>
      <c r="N169" s="73"/>
      <c r="O169" s="73"/>
      <c r="P169" s="73"/>
      <c r="Q169" s="73"/>
      <c r="R169" s="73"/>
      <c r="S169" s="73"/>
      <c r="T169" s="73"/>
      <c r="U169" s="73"/>
      <c r="V169" s="73"/>
      <c r="W169" s="73"/>
      <c r="X169" s="73"/>
      <c r="Y169" s="73"/>
      <c r="Z169" s="74"/>
      <c r="AA169" s="92">
        <v>8</v>
      </c>
      <c r="AB169" s="92">
        <v>8</v>
      </c>
      <c r="AC169" s="93">
        <f aca="true" t="shared" si="9" ref="AC169:AC175">AVERAGE(AA169:AB169)</f>
        <v>8</v>
      </c>
      <c r="AD169" s="105" t="str">
        <f>IF(AC169&gt;=8.6,"O",IF(AC169&gt;=6.6,"VS",IF(AC169&gt;=4.6,"S",IF(AC169&gt;=2.6,"U",IF(AC169&gt;=2.59,"P")))))</f>
        <v>VS</v>
      </c>
    </row>
    <row r="170" spans="3:30" ht="12" customHeight="1">
      <c r="C170" s="32">
        <v>2</v>
      </c>
      <c r="D170" s="72" t="s">
        <v>105</v>
      </c>
      <c r="E170" s="73"/>
      <c r="F170" s="73"/>
      <c r="G170" s="73"/>
      <c r="H170" s="73"/>
      <c r="I170" s="73"/>
      <c r="J170" s="73"/>
      <c r="K170" s="73"/>
      <c r="L170" s="73"/>
      <c r="M170" s="73"/>
      <c r="N170" s="73"/>
      <c r="O170" s="73"/>
      <c r="P170" s="73"/>
      <c r="Q170" s="73"/>
      <c r="R170" s="73"/>
      <c r="S170" s="73"/>
      <c r="T170" s="73"/>
      <c r="U170" s="73"/>
      <c r="V170" s="73"/>
      <c r="W170" s="73"/>
      <c r="X170" s="73"/>
      <c r="Y170" s="73"/>
      <c r="Z170" s="74"/>
      <c r="AA170" s="92">
        <v>8</v>
      </c>
      <c r="AB170" s="92">
        <v>8</v>
      </c>
      <c r="AC170" s="93">
        <f t="shared" si="9"/>
        <v>8</v>
      </c>
      <c r="AD170" s="105" t="str">
        <f>IF(AC170&gt;=8.6,"O",IF(AC170&gt;=6.6,"VS",IF(AC170&gt;=4.6,"S",IF(AC170&gt;=2.6,"U",IF(AC170&gt;=2.59,"P")))))</f>
        <v>VS</v>
      </c>
    </row>
    <row r="171" spans="3:30" ht="12" customHeight="1">
      <c r="C171" s="32">
        <v>3</v>
      </c>
      <c r="D171" s="33" t="s">
        <v>86</v>
      </c>
      <c r="E171" s="73"/>
      <c r="F171" s="73"/>
      <c r="G171" s="73"/>
      <c r="H171" s="73"/>
      <c r="I171" s="73"/>
      <c r="J171" s="73"/>
      <c r="K171" s="73"/>
      <c r="L171" s="73"/>
      <c r="M171" s="73"/>
      <c r="N171" s="73"/>
      <c r="O171" s="73"/>
      <c r="P171" s="73"/>
      <c r="Q171" s="73"/>
      <c r="R171" s="73"/>
      <c r="S171" s="73"/>
      <c r="T171" s="73"/>
      <c r="U171" s="73"/>
      <c r="V171" s="73"/>
      <c r="W171" s="73"/>
      <c r="X171" s="73"/>
      <c r="Y171" s="73"/>
      <c r="Z171" s="74"/>
      <c r="AA171" s="92">
        <v>8</v>
      </c>
      <c r="AB171" s="92">
        <v>8</v>
      </c>
      <c r="AC171" s="93">
        <f t="shared" si="9"/>
        <v>8</v>
      </c>
      <c r="AD171" s="105" t="str">
        <f>IF(AC171&gt;=8.6,"O",IF(AC171&gt;=6.6,"VS",IF(AC171&gt;=4.6,"S",IF(AC171&gt;=2.6,"U",IF(AC171&gt;=2.59,"P")))))</f>
        <v>VS</v>
      </c>
    </row>
    <row r="172" spans="3:30" ht="12" customHeight="1">
      <c r="C172" s="32">
        <v>4</v>
      </c>
      <c r="D172" s="72" t="s">
        <v>87</v>
      </c>
      <c r="E172" s="73"/>
      <c r="F172" s="73"/>
      <c r="G172" s="73"/>
      <c r="H172" s="73"/>
      <c r="I172" s="73"/>
      <c r="J172" s="73"/>
      <c r="K172" s="73"/>
      <c r="L172" s="73"/>
      <c r="M172" s="73"/>
      <c r="N172" s="73"/>
      <c r="O172" s="73"/>
      <c r="P172" s="73"/>
      <c r="Q172" s="73"/>
      <c r="R172" s="73"/>
      <c r="S172" s="73"/>
      <c r="T172" s="73"/>
      <c r="U172" s="73"/>
      <c r="V172" s="73"/>
      <c r="W172" s="73"/>
      <c r="X172" s="73"/>
      <c r="Y172" s="73"/>
      <c r="Z172" s="74"/>
      <c r="AA172" s="92">
        <v>8</v>
      </c>
      <c r="AB172" s="92">
        <v>8</v>
      </c>
      <c r="AC172" s="93">
        <f t="shared" si="9"/>
        <v>8</v>
      </c>
      <c r="AD172" s="105" t="str">
        <f>IF(AC172&gt;=8.6,"O",IF(AC172&gt;=6.6,"VS",IF(AC172&gt;=4.6,"S",IF(AC172&gt;=2.6,"U",IF(AC172&gt;=2.59,"P")))))</f>
        <v>VS</v>
      </c>
    </row>
    <row r="173" spans="3:30" ht="12" customHeight="1">
      <c r="C173" s="32">
        <v>5</v>
      </c>
      <c r="D173" s="72" t="s">
        <v>88</v>
      </c>
      <c r="E173" s="73"/>
      <c r="F173" s="73"/>
      <c r="G173" s="73"/>
      <c r="H173" s="73"/>
      <c r="I173" s="73"/>
      <c r="J173" s="73"/>
      <c r="K173" s="73"/>
      <c r="L173" s="73"/>
      <c r="M173" s="73"/>
      <c r="N173" s="73"/>
      <c r="O173" s="73"/>
      <c r="P173" s="73"/>
      <c r="Q173" s="73"/>
      <c r="R173" s="73"/>
      <c r="S173" s="73"/>
      <c r="T173" s="73"/>
      <c r="U173" s="73"/>
      <c r="V173" s="73"/>
      <c r="W173" s="73"/>
      <c r="X173" s="73"/>
      <c r="Y173" s="73"/>
      <c r="Z173" s="74"/>
      <c r="AA173" s="92">
        <v>8</v>
      </c>
      <c r="AB173" s="92">
        <v>8</v>
      </c>
      <c r="AC173" s="93">
        <f t="shared" si="9"/>
        <v>8</v>
      </c>
      <c r="AD173" s="105" t="str">
        <f>IF(AC173&gt;=8.6,"O",IF(AC173&gt;=6.6,"VS",IF(AC173&gt;=4.6,"S",IF(AC173&gt;=2.6,"U",IF(AC173&gt;=2.59,"P")))))</f>
        <v>VS</v>
      </c>
    </row>
    <row r="174" spans="3:30" ht="12.75">
      <c r="C174" s="76"/>
      <c r="D174" s="77" t="s">
        <v>70</v>
      </c>
      <c r="E174" s="76"/>
      <c r="F174" s="76"/>
      <c r="G174" s="76"/>
      <c r="H174" s="76"/>
      <c r="I174" s="76"/>
      <c r="J174" s="76"/>
      <c r="K174" s="76"/>
      <c r="L174" s="76"/>
      <c r="M174" s="76"/>
      <c r="N174" s="76"/>
      <c r="O174" s="76"/>
      <c r="P174" s="76"/>
      <c r="Q174" s="76"/>
      <c r="R174" s="76"/>
      <c r="S174" s="76"/>
      <c r="T174" s="76"/>
      <c r="U174" s="76"/>
      <c r="V174" s="76"/>
      <c r="W174" s="76"/>
      <c r="X174" s="76"/>
      <c r="Y174" s="76"/>
      <c r="Z174" s="76"/>
      <c r="AA174" s="92">
        <f>SUM(AA169:AA173)</f>
        <v>40</v>
      </c>
      <c r="AB174" s="92">
        <f>SUM(AB169:AB173)</f>
        <v>40</v>
      </c>
      <c r="AC174" s="93">
        <f t="shared" si="9"/>
        <v>40</v>
      </c>
      <c r="AD174" s="105"/>
    </row>
    <row r="175" spans="3:30" ht="12.75">
      <c r="C175" s="76"/>
      <c r="D175" s="77" t="s">
        <v>221</v>
      </c>
      <c r="AA175" s="106">
        <f>AVERAGE(AA169:AA173)*5%</f>
        <v>0.4</v>
      </c>
      <c r="AB175" s="106">
        <f>AVERAGE(AB169:AB173)*5%</f>
        <v>0.4</v>
      </c>
      <c r="AC175" s="107">
        <f t="shared" si="9"/>
        <v>0.4</v>
      </c>
      <c r="AD175" s="108"/>
    </row>
    <row r="176" spans="4:30" ht="12.75">
      <c r="D176" s="66" t="s">
        <v>82</v>
      </c>
      <c r="AA176" s="109"/>
      <c r="AB176" s="109"/>
      <c r="AC176" s="109"/>
      <c r="AD176" s="109"/>
    </row>
    <row r="178" spans="1:2" ht="12.75">
      <c r="A178" s="66" t="s">
        <v>83</v>
      </c>
      <c r="B178" s="66" t="s">
        <v>84</v>
      </c>
    </row>
    <row r="179" spans="2:26" ht="12.75">
      <c r="B179" s="273" t="s">
        <v>106</v>
      </c>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row>
    <row r="180" spans="2:26" ht="12.75">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row>
    <row r="181" spans="3:30" ht="12" customHeight="1">
      <c r="C181" s="32">
        <v>1</v>
      </c>
      <c r="D181" s="72" t="s">
        <v>89</v>
      </c>
      <c r="E181" s="73"/>
      <c r="F181" s="73"/>
      <c r="G181" s="73"/>
      <c r="H181" s="73"/>
      <c r="I181" s="73"/>
      <c r="J181" s="73"/>
      <c r="K181" s="73"/>
      <c r="L181" s="73"/>
      <c r="M181" s="73"/>
      <c r="N181" s="73"/>
      <c r="O181" s="73"/>
      <c r="P181" s="73"/>
      <c r="Q181" s="73"/>
      <c r="R181" s="73"/>
      <c r="S181" s="73"/>
      <c r="T181" s="73"/>
      <c r="U181" s="73"/>
      <c r="V181" s="73"/>
      <c r="W181" s="73"/>
      <c r="X181" s="73"/>
      <c r="Y181" s="73"/>
      <c r="Z181" s="74"/>
      <c r="AA181" s="92">
        <v>10</v>
      </c>
      <c r="AB181" s="92">
        <v>8</v>
      </c>
      <c r="AC181" s="113">
        <f aca="true" t="shared" si="10" ref="AC181:AC190">AVERAGE(AA181:AB181)</f>
        <v>9</v>
      </c>
      <c r="AD181" s="105" t="str">
        <f aca="true" t="shared" si="11" ref="AD181:AD191">IF(AC181&gt;=8.6,"O",IF(AC181&gt;=6.6,"VS",IF(AC181&gt;=4.6,"S",IF(AC181&gt;=2.6,"U",IF(AC181&gt;=2.59,"P")))))</f>
        <v>O</v>
      </c>
    </row>
    <row r="182" spans="3:30" ht="12" customHeight="1">
      <c r="C182" s="32">
        <v>2</v>
      </c>
      <c r="D182" s="72" t="s">
        <v>90</v>
      </c>
      <c r="E182" s="73"/>
      <c r="F182" s="73"/>
      <c r="G182" s="73"/>
      <c r="H182" s="73"/>
      <c r="I182" s="73"/>
      <c r="J182" s="73"/>
      <c r="K182" s="73"/>
      <c r="L182" s="73"/>
      <c r="M182" s="73"/>
      <c r="N182" s="73"/>
      <c r="O182" s="73"/>
      <c r="P182" s="73"/>
      <c r="Q182" s="73"/>
      <c r="R182" s="73"/>
      <c r="S182" s="73"/>
      <c r="T182" s="73"/>
      <c r="U182" s="73"/>
      <c r="V182" s="73"/>
      <c r="W182" s="73"/>
      <c r="X182" s="73"/>
      <c r="Y182" s="73"/>
      <c r="Z182" s="74"/>
      <c r="AA182" s="92">
        <v>8</v>
      </c>
      <c r="AB182" s="92">
        <v>8</v>
      </c>
      <c r="AC182" s="113">
        <f t="shared" si="10"/>
        <v>8</v>
      </c>
      <c r="AD182" s="105" t="str">
        <f t="shared" si="11"/>
        <v>VS</v>
      </c>
    </row>
    <row r="183" spans="3:30" ht="12" customHeight="1">
      <c r="C183" s="32">
        <v>3</v>
      </c>
      <c r="D183" s="72" t="s">
        <v>91</v>
      </c>
      <c r="E183" s="73"/>
      <c r="F183" s="73"/>
      <c r="G183" s="73"/>
      <c r="H183" s="73"/>
      <c r="I183" s="73"/>
      <c r="J183" s="73"/>
      <c r="K183" s="73"/>
      <c r="L183" s="73"/>
      <c r="M183" s="73"/>
      <c r="N183" s="73"/>
      <c r="O183" s="73"/>
      <c r="P183" s="73"/>
      <c r="Q183" s="73"/>
      <c r="R183" s="73"/>
      <c r="S183" s="73"/>
      <c r="T183" s="73"/>
      <c r="U183" s="73"/>
      <c r="V183" s="73"/>
      <c r="W183" s="73"/>
      <c r="X183" s="73"/>
      <c r="Y183" s="73"/>
      <c r="Z183" s="74"/>
      <c r="AA183" s="92">
        <v>10</v>
      </c>
      <c r="AB183" s="92">
        <v>8</v>
      </c>
      <c r="AC183" s="113">
        <f t="shared" si="10"/>
        <v>9</v>
      </c>
      <c r="AD183" s="105" t="str">
        <f t="shared" si="11"/>
        <v>O</v>
      </c>
    </row>
    <row r="184" spans="3:30" ht="12" customHeight="1">
      <c r="C184" s="32">
        <v>4</v>
      </c>
      <c r="D184" s="72" t="s">
        <v>92</v>
      </c>
      <c r="E184" s="73"/>
      <c r="F184" s="73"/>
      <c r="G184" s="73"/>
      <c r="H184" s="73"/>
      <c r="I184" s="73"/>
      <c r="J184" s="73"/>
      <c r="K184" s="73"/>
      <c r="L184" s="73"/>
      <c r="M184" s="73"/>
      <c r="N184" s="73"/>
      <c r="O184" s="73"/>
      <c r="P184" s="73"/>
      <c r="Q184" s="73"/>
      <c r="R184" s="73"/>
      <c r="S184" s="73"/>
      <c r="T184" s="73"/>
      <c r="U184" s="73"/>
      <c r="V184" s="73"/>
      <c r="W184" s="73"/>
      <c r="X184" s="73"/>
      <c r="Y184" s="73"/>
      <c r="Z184" s="74"/>
      <c r="AA184" s="92">
        <v>8</v>
      </c>
      <c r="AB184" s="92">
        <v>8</v>
      </c>
      <c r="AC184" s="113">
        <f t="shared" si="10"/>
        <v>8</v>
      </c>
      <c r="AD184" s="105" t="str">
        <f t="shared" si="11"/>
        <v>VS</v>
      </c>
    </row>
    <row r="185" spans="3:30" ht="12" customHeight="1">
      <c r="C185" s="32">
        <v>5</v>
      </c>
      <c r="D185" s="72" t="s">
        <v>93</v>
      </c>
      <c r="E185" s="73"/>
      <c r="F185" s="73"/>
      <c r="G185" s="73"/>
      <c r="H185" s="73"/>
      <c r="I185" s="73"/>
      <c r="J185" s="73"/>
      <c r="K185" s="73"/>
      <c r="L185" s="73"/>
      <c r="M185" s="73"/>
      <c r="N185" s="73"/>
      <c r="O185" s="73"/>
      <c r="P185" s="73"/>
      <c r="Q185" s="73"/>
      <c r="R185" s="73"/>
      <c r="S185" s="73"/>
      <c r="T185" s="73"/>
      <c r="U185" s="73"/>
      <c r="V185" s="73"/>
      <c r="W185" s="73"/>
      <c r="X185" s="73"/>
      <c r="Y185" s="73"/>
      <c r="Z185" s="74"/>
      <c r="AA185" s="92">
        <v>10</v>
      </c>
      <c r="AB185" s="92">
        <v>8</v>
      </c>
      <c r="AC185" s="113">
        <f t="shared" si="10"/>
        <v>9</v>
      </c>
      <c r="AD185" s="105" t="str">
        <f t="shared" si="11"/>
        <v>O</v>
      </c>
    </row>
    <row r="186" spans="3:30" ht="12" customHeight="1">
      <c r="C186" s="32">
        <v>6</v>
      </c>
      <c r="D186" s="72" t="s">
        <v>94</v>
      </c>
      <c r="E186" s="73"/>
      <c r="F186" s="73"/>
      <c r="G186" s="73"/>
      <c r="H186" s="73"/>
      <c r="I186" s="73"/>
      <c r="J186" s="73"/>
      <c r="K186" s="73"/>
      <c r="L186" s="73"/>
      <c r="M186" s="73"/>
      <c r="N186" s="73"/>
      <c r="O186" s="73"/>
      <c r="P186" s="73"/>
      <c r="Q186" s="73"/>
      <c r="R186" s="73"/>
      <c r="S186" s="73"/>
      <c r="T186" s="73"/>
      <c r="U186" s="73"/>
      <c r="V186" s="73"/>
      <c r="W186" s="73"/>
      <c r="X186" s="73"/>
      <c r="Y186" s="73"/>
      <c r="Z186" s="74"/>
      <c r="AA186" s="92">
        <v>8</v>
      </c>
      <c r="AB186" s="92">
        <v>8</v>
      </c>
      <c r="AC186" s="113">
        <f t="shared" si="10"/>
        <v>8</v>
      </c>
      <c r="AD186" s="105" t="str">
        <f t="shared" si="11"/>
        <v>VS</v>
      </c>
    </row>
    <row r="187" spans="3:30" ht="12" customHeight="1">
      <c r="C187" s="32">
        <v>7</v>
      </c>
      <c r="D187" s="31" t="s">
        <v>95</v>
      </c>
      <c r="E187" s="73"/>
      <c r="F187" s="73"/>
      <c r="G187" s="73"/>
      <c r="H187" s="73"/>
      <c r="I187" s="73"/>
      <c r="J187" s="73"/>
      <c r="K187" s="73"/>
      <c r="L187" s="73"/>
      <c r="M187" s="73"/>
      <c r="N187" s="73"/>
      <c r="O187" s="73"/>
      <c r="P187" s="73"/>
      <c r="Q187" s="73"/>
      <c r="R187" s="73"/>
      <c r="S187" s="73"/>
      <c r="T187" s="73"/>
      <c r="U187" s="73"/>
      <c r="V187" s="73"/>
      <c r="W187" s="73"/>
      <c r="X187" s="73"/>
      <c r="Y187" s="73"/>
      <c r="Z187" s="74"/>
      <c r="AA187" s="92">
        <v>8</v>
      </c>
      <c r="AB187" s="92">
        <v>8</v>
      </c>
      <c r="AC187" s="113">
        <f t="shared" si="10"/>
        <v>8</v>
      </c>
      <c r="AD187" s="105" t="str">
        <f t="shared" si="11"/>
        <v>VS</v>
      </c>
    </row>
    <row r="188" spans="3:30" ht="12" customHeight="1">
      <c r="C188" s="32">
        <v>8</v>
      </c>
      <c r="D188" s="72" t="s">
        <v>96</v>
      </c>
      <c r="E188" s="73"/>
      <c r="F188" s="73"/>
      <c r="G188" s="73"/>
      <c r="H188" s="73"/>
      <c r="I188" s="73"/>
      <c r="J188" s="73"/>
      <c r="K188" s="73"/>
      <c r="L188" s="73"/>
      <c r="M188" s="73"/>
      <c r="N188" s="73"/>
      <c r="O188" s="73"/>
      <c r="P188" s="73"/>
      <c r="Q188" s="73"/>
      <c r="R188" s="73"/>
      <c r="S188" s="73"/>
      <c r="T188" s="73"/>
      <c r="U188" s="73"/>
      <c r="V188" s="73"/>
      <c r="W188" s="73"/>
      <c r="X188" s="73"/>
      <c r="Y188" s="73"/>
      <c r="Z188" s="74"/>
      <c r="AA188" s="92">
        <v>8</v>
      </c>
      <c r="AB188" s="92">
        <v>8</v>
      </c>
      <c r="AC188" s="113">
        <f t="shared" si="10"/>
        <v>8</v>
      </c>
      <c r="AD188" s="105" t="str">
        <f t="shared" si="11"/>
        <v>VS</v>
      </c>
    </row>
    <row r="189" spans="3:30" ht="12" customHeight="1">
      <c r="C189" s="32">
        <v>9</v>
      </c>
      <c r="D189" s="72" t="s">
        <v>97</v>
      </c>
      <c r="E189" s="73"/>
      <c r="F189" s="73"/>
      <c r="G189" s="73"/>
      <c r="H189" s="73"/>
      <c r="I189" s="73"/>
      <c r="J189" s="73"/>
      <c r="K189" s="73"/>
      <c r="L189" s="73"/>
      <c r="M189" s="73"/>
      <c r="N189" s="73"/>
      <c r="O189" s="73"/>
      <c r="P189" s="73"/>
      <c r="Q189" s="73"/>
      <c r="R189" s="73"/>
      <c r="S189" s="73"/>
      <c r="T189" s="73"/>
      <c r="U189" s="73"/>
      <c r="V189" s="73"/>
      <c r="W189" s="73"/>
      <c r="X189" s="73"/>
      <c r="Y189" s="73"/>
      <c r="Z189" s="74"/>
      <c r="AA189" s="92">
        <v>8</v>
      </c>
      <c r="AB189" s="92">
        <v>8</v>
      </c>
      <c r="AC189" s="113">
        <f t="shared" si="10"/>
        <v>8</v>
      </c>
      <c r="AD189" s="105" t="str">
        <f t="shared" si="11"/>
        <v>VS</v>
      </c>
    </row>
    <row r="190" spans="3:30" ht="12" customHeight="1">
      <c r="C190" s="32">
        <v>10</v>
      </c>
      <c r="D190" s="72" t="s">
        <v>98</v>
      </c>
      <c r="E190" s="73"/>
      <c r="F190" s="73"/>
      <c r="G190" s="73"/>
      <c r="H190" s="73"/>
      <c r="I190" s="73"/>
      <c r="J190" s="73"/>
      <c r="K190" s="73"/>
      <c r="L190" s="73"/>
      <c r="M190" s="73"/>
      <c r="N190" s="73"/>
      <c r="O190" s="73"/>
      <c r="P190" s="73"/>
      <c r="Q190" s="73"/>
      <c r="R190" s="73"/>
      <c r="S190" s="73"/>
      <c r="T190" s="73"/>
      <c r="U190" s="73"/>
      <c r="V190" s="73"/>
      <c r="W190" s="73"/>
      <c r="X190" s="73"/>
      <c r="Y190" s="73"/>
      <c r="Z190" s="74"/>
      <c r="AA190" s="92">
        <v>8</v>
      </c>
      <c r="AB190" s="92">
        <v>8</v>
      </c>
      <c r="AC190" s="113">
        <f t="shared" si="10"/>
        <v>8</v>
      </c>
      <c r="AD190" s="105" t="str">
        <f t="shared" si="11"/>
        <v>VS</v>
      </c>
    </row>
    <row r="191" spans="3:30" ht="12.75">
      <c r="C191" s="76"/>
      <c r="D191" s="77" t="s">
        <v>70</v>
      </c>
      <c r="E191" s="76"/>
      <c r="F191" s="76"/>
      <c r="G191" s="76"/>
      <c r="H191" s="76"/>
      <c r="I191" s="76"/>
      <c r="J191" s="76"/>
      <c r="K191" s="76"/>
      <c r="L191" s="76"/>
      <c r="M191" s="76"/>
      <c r="N191" s="76"/>
      <c r="O191" s="76"/>
      <c r="P191" s="76"/>
      <c r="Q191" s="76"/>
      <c r="R191" s="76"/>
      <c r="S191" s="76"/>
      <c r="T191" s="76"/>
      <c r="U191" s="76"/>
      <c r="V191" s="76"/>
      <c r="W191" s="76"/>
      <c r="X191" s="76"/>
      <c r="Y191" s="76"/>
      <c r="Z191" s="76"/>
      <c r="AA191" s="92">
        <f>SUM(AA181:AA190)</f>
        <v>86</v>
      </c>
      <c r="AB191" s="92">
        <f>SUM(AB181:AB190)</f>
        <v>80</v>
      </c>
      <c r="AC191" s="113">
        <f>AVERAGE(AA191:AB191)</f>
        <v>83</v>
      </c>
      <c r="AD191" s="105" t="str">
        <f t="shared" si="11"/>
        <v>O</v>
      </c>
    </row>
    <row r="192" spans="3:30" ht="12.75">
      <c r="C192" s="76"/>
      <c r="D192" s="77" t="s">
        <v>222</v>
      </c>
      <c r="AA192" s="106">
        <f>AVERAGE(AA181:AA190)*20%</f>
        <v>1.72</v>
      </c>
      <c r="AB192" s="106">
        <f>AVERAGE(AB181:AB190)*20%</f>
        <v>1.6</v>
      </c>
      <c r="AC192" s="107">
        <f>AVERAGE(AA192:AB192)</f>
        <v>1.6600000000000001</v>
      </c>
      <c r="AD192" s="108"/>
    </row>
    <row r="193" spans="3:4" ht="12.75">
      <c r="C193" s="76"/>
      <c r="D193" s="77"/>
    </row>
    <row r="194" spans="1:30" ht="12.75">
      <c r="A194" s="276" t="s">
        <v>46</v>
      </c>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7"/>
      <c r="AA194" s="97" t="s">
        <v>47</v>
      </c>
      <c r="AB194" s="97" t="s">
        <v>50</v>
      </c>
      <c r="AC194" s="268" t="s">
        <v>49</v>
      </c>
      <c r="AD194" s="9" t="s">
        <v>99</v>
      </c>
    </row>
    <row r="195" spans="1:30" ht="12.75">
      <c r="A195" s="278"/>
      <c r="B195" s="275"/>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9"/>
      <c r="AA195" s="8" t="s">
        <v>48</v>
      </c>
      <c r="AB195" s="8" t="s">
        <v>51</v>
      </c>
      <c r="AC195" s="269"/>
      <c r="AD195" s="8" t="s">
        <v>48</v>
      </c>
    </row>
    <row r="196" spans="1:2" ht="12.75">
      <c r="A196" s="66" t="s">
        <v>107</v>
      </c>
      <c r="B196" s="66" t="s">
        <v>223</v>
      </c>
    </row>
    <row r="197" spans="3:30" ht="12" customHeight="1">
      <c r="C197" s="32">
        <v>1</v>
      </c>
      <c r="D197" s="72" t="s">
        <v>109</v>
      </c>
      <c r="E197" s="73"/>
      <c r="F197" s="73"/>
      <c r="G197" s="73"/>
      <c r="H197" s="73"/>
      <c r="I197" s="73"/>
      <c r="J197" s="73"/>
      <c r="K197" s="73"/>
      <c r="L197" s="73"/>
      <c r="M197" s="73"/>
      <c r="N197" s="73"/>
      <c r="O197" s="73"/>
      <c r="P197" s="73"/>
      <c r="Q197" s="73"/>
      <c r="R197" s="73"/>
      <c r="S197" s="73"/>
      <c r="T197" s="73"/>
      <c r="U197" s="73"/>
      <c r="V197" s="73"/>
      <c r="W197" s="73"/>
      <c r="X197" s="73"/>
      <c r="Y197" s="73"/>
      <c r="Z197" s="74"/>
      <c r="AA197" s="92">
        <v>8</v>
      </c>
      <c r="AB197" s="92">
        <v>8</v>
      </c>
      <c r="AC197" s="113">
        <f>AVERAGE(AA197:AB197)</f>
        <v>8</v>
      </c>
      <c r="AD197" s="105" t="str">
        <f>IF(AC197&gt;=8.6,"O",IF(AC197&gt;=6.6,"VS",IF(AC197&gt;=4.6,"S",IF(AC197&gt;=2.6,"U",IF(AC197&gt;=2.59,"P")))))</f>
        <v>VS</v>
      </c>
    </row>
    <row r="198" spans="3:30" ht="12" customHeight="1">
      <c r="C198" s="32">
        <v>2</v>
      </c>
      <c r="D198" s="72" t="s">
        <v>110</v>
      </c>
      <c r="E198" s="73"/>
      <c r="F198" s="73"/>
      <c r="G198" s="73"/>
      <c r="H198" s="73"/>
      <c r="I198" s="73"/>
      <c r="J198" s="73"/>
      <c r="K198" s="73"/>
      <c r="L198" s="73"/>
      <c r="M198" s="73"/>
      <c r="N198" s="73"/>
      <c r="O198" s="73"/>
      <c r="P198" s="73"/>
      <c r="Q198" s="73"/>
      <c r="R198" s="73"/>
      <c r="S198" s="73"/>
      <c r="T198" s="73"/>
      <c r="U198" s="73"/>
      <c r="V198" s="73"/>
      <c r="W198" s="73"/>
      <c r="X198" s="73"/>
      <c r="Y198" s="73"/>
      <c r="Z198" s="74"/>
      <c r="AA198" s="92">
        <v>8</v>
      </c>
      <c r="AB198" s="92">
        <v>8</v>
      </c>
      <c r="AC198" s="113">
        <f>AVERAGE(AA198:AB198)</f>
        <v>8</v>
      </c>
      <c r="AD198" s="105" t="str">
        <f>IF(AC198&gt;=8.6,"O",IF(AC198&gt;=6.6,"VS",IF(AC198&gt;=4.6,"S",IF(AC198&gt;=2.6,"U",IF(AC198&gt;=2.59,"P")))))</f>
        <v>VS</v>
      </c>
    </row>
    <row r="199" spans="3:30" ht="12.75">
      <c r="C199" s="76"/>
      <c r="D199" s="77" t="s">
        <v>70</v>
      </c>
      <c r="E199" s="76"/>
      <c r="F199" s="76"/>
      <c r="G199" s="76"/>
      <c r="H199" s="76"/>
      <c r="I199" s="76"/>
      <c r="J199" s="76"/>
      <c r="K199" s="76"/>
      <c r="L199" s="76"/>
      <c r="M199" s="76"/>
      <c r="N199" s="76"/>
      <c r="O199" s="76"/>
      <c r="P199" s="76"/>
      <c r="Q199" s="76"/>
      <c r="R199" s="76"/>
      <c r="S199" s="76"/>
      <c r="T199" s="76"/>
      <c r="U199" s="76"/>
      <c r="V199" s="76"/>
      <c r="W199" s="76"/>
      <c r="X199" s="76"/>
      <c r="Y199" s="76"/>
      <c r="Z199" s="76"/>
      <c r="AA199" s="92">
        <f>SUM(AA197:AA198)</f>
        <v>16</v>
      </c>
      <c r="AB199" s="92">
        <f>SUM(AB197:AB198)</f>
        <v>16</v>
      </c>
      <c r="AC199" s="113">
        <f>AVERAGE(AA199:AB199)</f>
        <v>16</v>
      </c>
      <c r="AD199" s="105"/>
    </row>
    <row r="200" spans="3:30" ht="12.75">
      <c r="C200" s="76"/>
      <c r="D200" s="77" t="s">
        <v>224</v>
      </c>
      <c r="AA200" s="106">
        <f>AVERAGE(AA197:AA198)*10%</f>
        <v>0.8</v>
      </c>
      <c r="AB200" s="106">
        <f>AVERAGE(AB197:AB198)*10%</f>
        <v>0.8</v>
      </c>
      <c r="AC200" s="107">
        <f>AVERAGE(AA200:AB200)</f>
        <v>0.8</v>
      </c>
      <c r="AD200" s="108"/>
    </row>
    <row r="201" spans="4:30" ht="12.75">
      <c r="D201" s="77" t="s">
        <v>108</v>
      </c>
      <c r="AA201" s="116"/>
      <c r="AB201" s="116"/>
      <c r="AC201" s="116"/>
      <c r="AD201" s="116"/>
    </row>
    <row r="202" spans="1:30" ht="13.5" thickBo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row>
    <row r="203" ht="13.5" thickTop="1">
      <c r="B203" s="66" t="s">
        <v>111</v>
      </c>
    </row>
    <row r="204" ht="12.75">
      <c r="B204" s="66" t="s">
        <v>112</v>
      </c>
    </row>
    <row r="206" ht="12.75">
      <c r="B206" s="14" t="s">
        <v>113</v>
      </c>
    </row>
    <row r="207" spans="2:30" ht="12.75">
      <c r="B207" s="79">
        <v>1</v>
      </c>
      <c r="C207" s="66" t="s">
        <v>114</v>
      </c>
      <c r="AD207" s="117"/>
    </row>
    <row r="208" spans="3:30" ht="12.75">
      <c r="C208" s="80">
        <v>1.1</v>
      </c>
      <c r="E208" s="66" t="s">
        <v>115</v>
      </c>
      <c r="AD208" s="117"/>
    </row>
    <row r="209" spans="3:30" ht="12.75">
      <c r="C209" s="80">
        <v>1.2</v>
      </c>
      <c r="E209" s="66" t="s">
        <v>116</v>
      </c>
      <c r="AD209" s="117"/>
    </row>
    <row r="210" spans="3:30" ht="12.75">
      <c r="C210" s="80">
        <v>1.3</v>
      </c>
      <c r="E210" s="66" t="s">
        <v>117</v>
      </c>
      <c r="AD210" s="117"/>
    </row>
    <row r="211" spans="3:30" ht="12.75">
      <c r="C211" s="80">
        <v>1.4</v>
      </c>
      <c r="E211" s="66" t="s">
        <v>118</v>
      </c>
      <c r="AD211" s="117"/>
    </row>
    <row r="212" spans="2:30" ht="12.75">
      <c r="B212" s="79">
        <v>2</v>
      </c>
      <c r="C212" s="30" t="s">
        <v>119</v>
      </c>
      <c r="AD212" s="117"/>
    </row>
    <row r="213" spans="2:30" ht="12.75">
      <c r="B213" s="79">
        <v>3</v>
      </c>
      <c r="C213" s="66" t="s">
        <v>120</v>
      </c>
      <c r="AD213" s="117"/>
    </row>
    <row r="214" spans="2:30" ht="12.75">
      <c r="B214" s="79">
        <v>4</v>
      </c>
      <c r="C214" s="66" t="s">
        <v>118</v>
      </c>
      <c r="AD214" s="117"/>
    </row>
    <row r="215" ht="12.75">
      <c r="AD215" s="115">
        <f>SUM(AD207:AD214)</f>
        <v>0</v>
      </c>
    </row>
    <row r="216" ht="12.75">
      <c r="B216" s="14" t="s">
        <v>121</v>
      </c>
    </row>
    <row r="217" spans="2:3" ht="12.75">
      <c r="B217" s="79">
        <v>1</v>
      </c>
      <c r="C217" s="11" t="s">
        <v>122</v>
      </c>
    </row>
    <row r="218" spans="2:3" ht="12.75">
      <c r="B218" s="79">
        <v>2</v>
      </c>
      <c r="C218" s="66" t="s">
        <v>148</v>
      </c>
    </row>
    <row r="219" spans="2:3" ht="12.75">
      <c r="B219" s="79">
        <v>3</v>
      </c>
      <c r="C219" s="66" t="s">
        <v>123</v>
      </c>
    </row>
    <row r="220" spans="2:3" ht="12.75">
      <c r="B220" s="79">
        <v>4</v>
      </c>
      <c r="C220" s="66" t="s">
        <v>124</v>
      </c>
    </row>
    <row r="222" spans="1:30" ht="15.75">
      <c r="A222" s="262" t="s">
        <v>140</v>
      </c>
      <c r="B222" s="262"/>
      <c r="C222" s="262"/>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row>
    <row r="223" spans="1:30" ht="12" customHeight="1">
      <c r="A223" s="66" t="s">
        <v>52</v>
      </c>
      <c r="B223" s="72" t="s">
        <v>125</v>
      </c>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4"/>
      <c r="AD223" s="109"/>
    </row>
    <row r="224" spans="2:30" ht="12" customHeight="1">
      <c r="B224" s="72" t="s">
        <v>54</v>
      </c>
      <c r="C224" s="83" t="s">
        <v>126</v>
      </c>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4"/>
      <c r="AD224" s="115">
        <f>AVERAGE(AA156:AB156)</f>
        <v>3.6</v>
      </c>
    </row>
    <row r="225" spans="2:30" ht="12" customHeight="1">
      <c r="B225" s="72" t="s">
        <v>71</v>
      </c>
      <c r="C225" s="83" t="s">
        <v>235</v>
      </c>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4"/>
      <c r="AD225" s="115"/>
    </row>
    <row r="226" spans="2:30" ht="12" customHeight="1">
      <c r="B226" s="72" t="s">
        <v>76</v>
      </c>
      <c r="C226" s="83" t="s">
        <v>236</v>
      </c>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4"/>
      <c r="AD226" s="115">
        <f>AVERAGE(AA167:AB167)</f>
        <v>0.2</v>
      </c>
    </row>
    <row r="227" spans="2:30" ht="12" customHeight="1">
      <c r="B227" s="72" t="s">
        <v>80</v>
      </c>
      <c r="C227" s="83" t="s">
        <v>234</v>
      </c>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4"/>
      <c r="AD227" s="115">
        <f>AVERAGE(AA175:AB175)</f>
        <v>0.4</v>
      </c>
    </row>
    <row r="228" spans="1:30" ht="12" customHeight="1">
      <c r="A228" s="66" t="s">
        <v>83</v>
      </c>
      <c r="B228" s="72" t="s">
        <v>127</v>
      </c>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4"/>
      <c r="AD228" s="107">
        <f>AVERAGE(AA192:AB192)</f>
        <v>1.6600000000000001</v>
      </c>
    </row>
    <row r="229" spans="1:30" ht="12" customHeight="1">
      <c r="A229" s="66" t="s">
        <v>107</v>
      </c>
      <c r="B229" s="72" t="s">
        <v>128</v>
      </c>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4"/>
      <c r="AD229" s="107">
        <f>AVERAGE(AA200:AB200)</f>
        <v>0.8</v>
      </c>
    </row>
    <row r="230" spans="2:30" ht="12" customHeight="1">
      <c r="B230" s="72" t="s">
        <v>129</v>
      </c>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4"/>
      <c r="AD230" s="118">
        <f>SUM(AD224:AD229)</f>
        <v>6.66</v>
      </c>
    </row>
    <row r="231" spans="2:30" ht="12" customHeight="1">
      <c r="B231" s="72" t="s">
        <v>130</v>
      </c>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4"/>
      <c r="AD231" s="115">
        <f>SUM(AD207:AD214)</f>
        <v>0</v>
      </c>
    </row>
    <row r="232" spans="1:30" s="120" customFormat="1" ht="15.75">
      <c r="A232" s="66"/>
      <c r="B232" s="72" t="s">
        <v>131</v>
      </c>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4"/>
      <c r="AD232" s="119">
        <f>AD230+AD231</f>
        <v>6.66</v>
      </c>
    </row>
    <row r="233" spans="1:30" ht="15.75">
      <c r="A233" s="120"/>
      <c r="B233" s="121" t="s">
        <v>149</v>
      </c>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3"/>
      <c r="AA233" s="263" t="str">
        <f>IF(AD232&gt;=8.6,"Outstanding",IF(AD232&gt;=6.6,"Very Satisfactory",IF(AD232&gt;=4.6,"Satisfactory",IF(AD232&gt;=2.6,"Unsatisfactory",IF(AD232&gt;=2.59,"Poor")))))</f>
        <v>Very Satisfactory</v>
      </c>
      <c r="AB233" s="264"/>
      <c r="AC233" s="264"/>
      <c r="AD233" s="265"/>
    </row>
    <row r="235" ht="12.75">
      <c r="B235" s="66" t="s">
        <v>132</v>
      </c>
    </row>
    <row r="236" spans="2:30" ht="12.75">
      <c r="B236" s="72"/>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4"/>
    </row>
    <row r="237" spans="2:30" ht="12.75">
      <c r="B237" s="72"/>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4"/>
    </row>
    <row r="238" spans="2:30" ht="12.75">
      <c r="B238" s="72"/>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4"/>
    </row>
    <row r="240" spans="1:9" ht="12.75">
      <c r="A240" s="266">
        <v>8.6</v>
      </c>
      <c r="B240" s="266"/>
      <c r="C240" s="124" t="s">
        <v>27</v>
      </c>
      <c r="D240" s="266">
        <v>10</v>
      </c>
      <c r="E240" s="266"/>
      <c r="G240" s="124" t="s">
        <v>133</v>
      </c>
      <c r="I240" s="66" t="s">
        <v>134</v>
      </c>
    </row>
    <row r="241" spans="1:9" ht="12.75">
      <c r="A241" s="266">
        <v>6.6</v>
      </c>
      <c r="B241" s="266"/>
      <c r="C241" s="124" t="s">
        <v>27</v>
      </c>
      <c r="D241" s="266">
        <v>8.59</v>
      </c>
      <c r="E241" s="266"/>
      <c r="G241" s="124" t="s">
        <v>133</v>
      </c>
      <c r="I241" s="66" t="s">
        <v>135</v>
      </c>
    </row>
    <row r="242" spans="1:9" ht="12.75">
      <c r="A242" s="266">
        <v>4.6</v>
      </c>
      <c r="B242" s="266"/>
      <c r="C242" s="124" t="s">
        <v>27</v>
      </c>
      <c r="D242" s="266">
        <v>6.59</v>
      </c>
      <c r="E242" s="266"/>
      <c r="G242" s="124" t="s">
        <v>133</v>
      </c>
      <c r="I242" s="66" t="s">
        <v>136</v>
      </c>
    </row>
    <row r="243" spans="1:9" ht="12.75">
      <c r="A243" s="266">
        <v>2.6</v>
      </c>
      <c r="B243" s="266"/>
      <c r="C243" s="124" t="s">
        <v>27</v>
      </c>
      <c r="D243" s="266">
        <v>4.59</v>
      </c>
      <c r="E243" s="266"/>
      <c r="G243" s="124" t="s">
        <v>133</v>
      </c>
      <c r="I243" s="66" t="s">
        <v>137</v>
      </c>
    </row>
    <row r="244" spans="1:9" ht="12.75">
      <c r="A244" s="266" t="s">
        <v>139</v>
      </c>
      <c r="B244" s="266"/>
      <c r="C244" s="266"/>
      <c r="D244" s="266"/>
      <c r="E244" s="266"/>
      <c r="G244" s="124" t="s">
        <v>133</v>
      </c>
      <c r="I244" s="66" t="s">
        <v>138</v>
      </c>
    </row>
    <row r="246" spans="1:30" ht="30" customHeight="1">
      <c r="A246" s="88" t="s">
        <v>141</v>
      </c>
      <c r="B246" s="89"/>
      <c r="C246" s="89"/>
      <c r="D246" s="89"/>
      <c r="E246" s="89"/>
      <c r="F246" s="89"/>
      <c r="G246" s="89"/>
      <c r="H246" s="89"/>
      <c r="I246" s="90"/>
      <c r="J246" s="258" t="s">
        <v>237</v>
      </c>
      <c r="K246" s="259"/>
      <c r="L246" s="259"/>
      <c r="M246" s="259"/>
      <c r="N246" s="259"/>
      <c r="O246" s="259"/>
      <c r="P246" s="259"/>
      <c r="Q246" s="259"/>
      <c r="R246" s="259"/>
      <c r="S246" s="259"/>
      <c r="T246" s="259"/>
      <c r="U246" s="259"/>
      <c r="V246" s="259"/>
      <c r="W246" s="248" t="s">
        <v>240</v>
      </c>
      <c r="X246" s="248"/>
      <c r="Y246" s="248"/>
      <c r="Z246" s="248"/>
      <c r="AA246" s="248"/>
      <c r="AB246" s="248"/>
      <c r="AC246" s="248"/>
      <c r="AD246" s="248"/>
    </row>
    <row r="247" spans="1:30" ht="30" customHeight="1">
      <c r="A247" s="249" t="s">
        <v>150</v>
      </c>
      <c r="B247" s="250"/>
      <c r="C247" s="250"/>
      <c r="D247" s="250"/>
      <c r="E247" s="250"/>
      <c r="F247" s="250"/>
      <c r="G247" s="250"/>
      <c r="H247" s="250"/>
      <c r="I247" s="251"/>
      <c r="J247" s="255" t="s">
        <v>238</v>
      </c>
      <c r="K247" s="256"/>
      <c r="L247" s="256"/>
      <c r="M247" s="256"/>
      <c r="N247" s="256"/>
      <c r="O247" s="256"/>
      <c r="P247" s="256"/>
      <c r="Q247" s="256"/>
      <c r="R247" s="256"/>
      <c r="S247" s="256"/>
      <c r="T247" s="256"/>
      <c r="U247" s="256"/>
      <c r="V247" s="257"/>
      <c r="W247" s="248" t="s">
        <v>243</v>
      </c>
      <c r="X247" s="248"/>
      <c r="Y247" s="248"/>
      <c r="Z247" s="248"/>
      <c r="AA247" s="248"/>
      <c r="AB247" s="248"/>
      <c r="AC247" s="248"/>
      <c r="AD247" s="248"/>
    </row>
    <row r="248" spans="1:30" ht="30" customHeight="1">
      <c r="A248" s="252"/>
      <c r="B248" s="253"/>
      <c r="C248" s="253"/>
      <c r="D248" s="253"/>
      <c r="E248" s="253"/>
      <c r="F248" s="253"/>
      <c r="G248" s="253"/>
      <c r="H248" s="253"/>
      <c r="I248" s="254"/>
      <c r="J248" s="258" t="s">
        <v>144</v>
      </c>
      <c r="K248" s="259"/>
      <c r="L248" s="259"/>
      <c r="M248" s="259"/>
      <c r="N248" s="259"/>
      <c r="O248" s="259"/>
      <c r="P248" s="259"/>
      <c r="Q248" s="259"/>
      <c r="R248" s="259"/>
      <c r="S248" s="259"/>
      <c r="T248" s="259"/>
      <c r="U248" s="259"/>
      <c r="V248" s="259"/>
      <c r="W248" s="248" t="s">
        <v>263</v>
      </c>
      <c r="X248" s="248"/>
      <c r="Y248" s="248"/>
      <c r="Z248" s="248"/>
      <c r="AA248" s="248"/>
      <c r="AB248" s="248"/>
      <c r="AC248" s="248"/>
      <c r="AD248" s="248"/>
    </row>
    <row r="249" spans="1:30" ht="30" customHeight="1">
      <c r="A249" s="88" t="s">
        <v>142</v>
      </c>
      <c r="B249" s="89"/>
      <c r="C249" s="89"/>
      <c r="D249" s="89"/>
      <c r="E249" s="89"/>
      <c r="F249" s="89"/>
      <c r="G249" s="89"/>
      <c r="H249" s="89"/>
      <c r="I249" s="90"/>
      <c r="J249" s="260" t="s">
        <v>145</v>
      </c>
      <c r="K249" s="261"/>
      <c r="L249" s="261"/>
      <c r="M249" s="261"/>
      <c r="N249" s="261"/>
      <c r="O249" s="261"/>
      <c r="P249" s="261"/>
      <c r="Q249" s="261"/>
      <c r="R249" s="261"/>
      <c r="S249" s="261"/>
      <c r="T249" s="261"/>
      <c r="U249" s="261"/>
      <c r="V249" s="261"/>
      <c r="W249" s="248" t="s">
        <v>264</v>
      </c>
      <c r="X249" s="248"/>
      <c r="Y249" s="248"/>
      <c r="Z249" s="248"/>
      <c r="AA249" s="248"/>
      <c r="AB249" s="248"/>
      <c r="AC249" s="248"/>
      <c r="AD249" s="248"/>
    </row>
    <row r="250" spans="1:30" ht="30" customHeight="1">
      <c r="A250" s="88" t="s">
        <v>143</v>
      </c>
      <c r="B250" s="89"/>
      <c r="C250" s="89"/>
      <c r="D250" s="89"/>
      <c r="E250" s="89"/>
      <c r="F250" s="89"/>
      <c r="G250" s="89"/>
      <c r="H250" s="89"/>
      <c r="I250" s="90"/>
      <c r="J250" s="246" t="s">
        <v>146</v>
      </c>
      <c r="K250" s="247"/>
      <c r="L250" s="247"/>
      <c r="M250" s="247"/>
      <c r="N250" s="247"/>
      <c r="O250" s="247"/>
      <c r="P250" s="247"/>
      <c r="Q250" s="247"/>
      <c r="R250" s="247"/>
      <c r="S250" s="247"/>
      <c r="T250" s="247"/>
      <c r="U250" s="247"/>
      <c r="V250" s="247"/>
      <c r="W250" s="248" t="s">
        <v>147</v>
      </c>
      <c r="X250" s="248"/>
      <c r="Y250" s="248"/>
      <c r="Z250" s="248"/>
      <c r="AA250" s="248"/>
      <c r="AB250" s="248"/>
      <c r="AC250" s="248"/>
      <c r="AD250" s="248"/>
    </row>
    <row r="253" spans="1:8" ht="12.75">
      <c r="A253" s="66" t="s">
        <v>37</v>
      </c>
      <c r="H253" s="66" t="s">
        <v>38</v>
      </c>
    </row>
    <row r="255" spans="1:17" ht="12.75">
      <c r="A255" s="66" t="s">
        <v>39</v>
      </c>
      <c r="D255" s="280" t="s">
        <v>241</v>
      </c>
      <c r="E255" s="280"/>
      <c r="F255" s="280"/>
      <c r="G255" s="280"/>
      <c r="H255" s="280"/>
      <c r="I255" s="280"/>
      <c r="J255" s="280"/>
      <c r="K255" s="280"/>
      <c r="L255" s="280"/>
      <c r="M255" s="280"/>
      <c r="N255" s="66" t="s">
        <v>40</v>
      </c>
      <c r="Q255" s="191" t="s">
        <v>477</v>
      </c>
    </row>
    <row r="256" spans="1:15" ht="12.75">
      <c r="A256" s="66" t="s">
        <v>42</v>
      </c>
      <c r="H256" s="66" t="s">
        <v>43</v>
      </c>
      <c r="O256" s="66" t="s">
        <v>44</v>
      </c>
    </row>
    <row r="257" spans="1:25" ht="12.75">
      <c r="A257" s="66" t="s">
        <v>45</v>
      </c>
      <c r="F257" s="267" t="s">
        <v>261</v>
      </c>
      <c r="G257" s="267"/>
      <c r="H257" s="267"/>
      <c r="I257" s="267"/>
      <c r="J257" s="267"/>
      <c r="K257" s="267"/>
      <c r="L257" s="267"/>
      <c r="M257" s="267"/>
      <c r="N257" s="267"/>
      <c r="O257" s="267"/>
      <c r="P257" s="267"/>
      <c r="Q257" s="267"/>
      <c r="R257" s="267"/>
      <c r="S257" s="267"/>
      <c r="T257" s="267"/>
      <c r="U257" s="267"/>
      <c r="V257" s="267"/>
      <c r="W257" s="267"/>
      <c r="X257" s="267"/>
      <c r="Y257" s="267"/>
    </row>
    <row r="258" spans="1:30" ht="12.75">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row>
    <row r="259" spans="1:30" ht="12.75">
      <c r="A259" s="276" t="s">
        <v>46</v>
      </c>
      <c r="B259" s="274"/>
      <c r="C259" s="274"/>
      <c r="D259" s="274"/>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7"/>
      <c r="AA259" s="97" t="s">
        <v>47</v>
      </c>
      <c r="AB259" s="97" t="s">
        <v>50</v>
      </c>
      <c r="AC259" s="268" t="s">
        <v>49</v>
      </c>
      <c r="AD259" s="9" t="s">
        <v>99</v>
      </c>
    </row>
    <row r="260" spans="1:30" ht="12.75">
      <c r="A260" s="278"/>
      <c r="B260" s="275"/>
      <c r="C260" s="275"/>
      <c r="D260" s="275"/>
      <c r="E260" s="275"/>
      <c r="F260" s="275"/>
      <c r="G260" s="275"/>
      <c r="H260" s="275"/>
      <c r="I260" s="275"/>
      <c r="J260" s="275"/>
      <c r="K260" s="275"/>
      <c r="L260" s="275"/>
      <c r="M260" s="275"/>
      <c r="N260" s="275"/>
      <c r="O260" s="275"/>
      <c r="P260" s="275"/>
      <c r="Q260" s="275"/>
      <c r="R260" s="275"/>
      <c r="S260" s="275"/>
      <c r="T260" s="275"/>
      <c r="U260" s="275"/>
      <c r="V260" s="275"/>
      <c r="W260" s="275"/>
      <c r="X260" s="275"/>
      <c r="Y260" s="275"/>
      <c r="Z260" s="279"/>
      <c r="AA260" s="8" t="s">
        <v>48</v>
      </c>
      <c r="AB260" s="8" t="s">
        <v>51</v>
      </c>
      <c r="AC260" s="269"/>
      <c r="AD260" s="8" t="s">
        <v>48</v>
      </c>
    </row>
    <row r="261" spans="1:30" ht="12.75">
      <c r="A261" s="98" t="s">
        <v>52</v>
      </c>
      <c r="B261" s="66" t="s">
        <v>53</v>
      </c>
      <c r="AA261" s="99"/>
      <c r="AB261" s="100"/>
      <c r="AC261" s="100"/>
      <c r="AD261" s="101"/>
    </row>
    <row r="262" spans="2:30" ht="12.75">
      <c r="B262" s="66" t="s">
        <v>54</v>
      </c>
      <c r="C262" s="66" t="s">
        <v>55</v>
      </c>
      <c r="AA262" s="102"/>
      <c r="AB262" s="103"/>
      <c r="AC262" s="103"/>
      <c r="AD262" s="104"/>
    </row>
    <row r="263" spans="3:30" ht="12" customHeight="1">
      <c r="C263" s="32">
        <v>1</v>
      </c>
      <c r="D263" s="72" t="s">
        <v>56</v>
      </c>
      <c r="E263" s="73"/>
      <c r="F263" s="73"/>
      <c r="G263" s="73"/>
      <c r="H263" s="73"/>
      <c r="I263" s="73"/>
      <c r="J263" s="73"/>
      <c r="K263" s="73"/>
      <c r="L263" s="73"/>
      <c r="M263" s="73"/>
      <c r="N263" s="73"/>
      <c r="O263" s="73"/>
      <c r="P263" s="73"/>
      <c r="Q263" s="73"/>
      <c r="R263" s="73"/>
      <c r="S263" s="73"/>
      <c r="T263" s="73"/>
      <c r="U263" s="73"/>
      <c r="V263" s="73"/>
      <c r="W263" s="73"/>
      <c r="X263" s="73"/>
      <c r="Y263" s="73"/>
      <c r="Z263" s="74"/>
      <c r="AA263" s="92">
        <v>8</v>
      </c>
      <c r="AB263" s="92">
        <v>8</v>
      </c>
      <c r="AC263" s="93">
        <f>AVERAGE(AA263:AB263)</f>
        <v>8</v>
      </c>
      <c r="AD263" s="105" t="str">
        <f>IF(AC263&gt;=8.6,"O",IF(AC263&gt;=6.6,"VS",IF(AC263&gt;=4.6,"S",IF(AC263&gt;=2.6,"U",IF(AC263&gt;=2.59,"P")))))</f>
        <v>VS</v>
      </c>
    </row>
    <row r="264" spans="3:30" ht="12" customHeight="1">
      <c r="C264" s="32">
        <v>2</v>
      </c>
      <c r="D264" s="33" t="s">
        <v>100</v>
      </c>
      <c r="E264" s="73"/>
      <c r="F264" s="73"/>
      <c r="G264" s="73"/>
      <c r="H264" s="73"/>
      <c r="I264" s="73"/>
      <c r="J264" s="73"/>
      <c r="K264" s="73"/>
      <c r="L264" s="73"/>
      <c r="M264" s="73"/>
      <c r="N264" s="73"/>
      <c r="O264" s="73"/>
      <c r="P264" s="73"/>
      <c r="Q264" s="73"/>
      <c r="R264" s="73"/>
      <c r="S264" s="73"/>
      <c r="T264" s="73"/>
      <c r="U264" s="73"/>
      <c r="V264" s="73"/>
      <c r="W264" s="73"/>
      <c r="X264" s="73"/>
      <c r="Y264" s="73"/>
      <c r="Z264" s="74"/>
      <c r="AA264" s="92">
        <v>8</v>
      </c>
      <c r="AB264" s="92">
        <v>8</v>
      </c>
      <c r="AC264" s="93">
        <f aca="true" t="shared" si="12" ref="AC264:AC273">AVERAGE(AA264:AB264)</f>
        <v>8</v>
      </c>
      <c r="AD264" s="105" t="str">
        <f aca="true" t="shared" si="13" ref="AD264:AD280">IF(AC264&gt;=8.6,"O",IF(AC264&gt;=6.6,"VS",IF(AC264&gt;=4.6,"S",IF(AC264&gt;=2.6,"U",IF(AC264&gt;=2.59,"P")))))</f>
        <v>VS</v>
      </c>
    </row>
    <row r="265" spans="3:30" ht="12" customHeight="1">
      <c r="C265" s="32">
        <v>3</v>
      </c>
      <c r="D265" s="72" t="s">
        <v>57</v>
      </c>
      <c r="E265" s="73"/>
      <c r="F265" s="73"/>
      <c r="G265" s="73"/>
      <c r="H265" s="73"/>
      <c r="I265" s="73"/>
      <c r="J265" s="73"/>
      <c r="K265" s="73"/>
      <c r="L265" s="73"/>
      <c r="M265" s="73"/>
      <c r="N265" s="73"/>
      <c r="O265" s="73"/>
      <c r="P265" s="73"/>
      <c r="Q265" s="73"/>
      <c r="R265" s="73"/>
      <c r="S265" s="73"/>
      <c r="T265" s="73"/>
      <c r="U265" s="73"/>
      <c r="V265" s="73"/>
      <c r="W265" s="73"/>
      <c r="X265" s="73"/>
      <c r="Y265" s="73"/>
      <c r="Z265" s="74"/>
      <c r="AA265" s="92">
        <v>8</v>
      </c>
      <c r="AB265" s="92">
        <v>8</v>
      </c>
      <c r="AC265" s="93">
        <f t="shared" si="12"/>
        <v>8</v>
      </c>
      <c r="AD265" s="105" t="str">
        <f t="shared" si="13"/>
        <v>VS</v>
      </c>
    </row>
    <row r="266" spans="3:30" ht="12" customHeight="1">
      <c r="C266" s="32">
        <v>4</v>
      </c>
      <c r="D266" s="72" t="s">
        <v>58</v>
      </c>
      <c r="E266" s="73"/>
      <c r="F266" s="73"/>
      <c r="G266" s="73"/>
      <c r="H266" s="73"/>
      <c r="I266" s="73"/>
      <c r="J266" s="73"/>
      <c r="K266" s="73"/>
      <c r="L266" s="73"/>
      <c r="M266" s="73"/>
      <c r="N266" s="73"/>
      <c r="O266" s="73"/>
      <c r="P266" s="73"/>
      <c r="Q266" s="73"/>
      <c r="R266" s="73"/>
      <c r="S266" s="73"/>
      <c r="T266" s="73"/>
      <c r="U266" s="73"/>
      <c r="V266" s="73"/>
      <c r="W266" s="73"/>
      <c r="X266" s="73"/>
      <c r="Y266" s="73"/>
      <c r="Z266" s="74"/>
      <c r="AA266" s="92">
        <v>8</v>
      </c>
      <c r="AB266" s="92">
        <v>8</v>
      </c>
      <c r="AC266" s="93">
        <f t="shared" si="12"/>
        <v>8</v>
      </c>
      <c r="AD266" s="105" t="str">
        <f t="shared" si="13"/>
        <v>VS</v>
      </c>
    </row>
    <row r="267" spans="3:30" ht="12" customHeight="1">
      <c r="C267" s="32">
        <v>5</v>
      </c>
      <c r="D267" s="72" t="s">
        <v>59</v>
      </c>
      <c r="E267" s="73"/>
      <c r="F267" s="73"/>
      <c r="G267" s="73"/>
      <c r="H267" s="73"/>
      <c r="I267" s="73"/>
      <c r="J267" s="73"/>
      <c r="K267" s="73"/>
      <c r="L267" s="73"/>
      <c r="M267" s="73"/>
      <c r="N267" s="73"/>
      <c r="O267" s="73"/>
      <c r="P267" s="73"/>
      <c r="Q267" s="73"/>
      <c r="R267" s="73"/>
      <c r="S267" s="73"/>
      <c r="T267" s="73"/>
      <c r="U267" s="73"/>
      <c r="V267" s="73"/>
      <c r="W267" s="73"/>
      <c r="X267" s="73"/>
      <c r="Y267" s="73"/>
      <c r="Z267" s="74"/>
      <c r="AA267" s="92">
        <v>8</v>
      </c>
      <c r="AB267" s="92">
        <v>8</v>
      </c>
      <c r="AC267" s="93">
        <f t="shared" si="12"/>
        <v>8</v>
      </c>
      <c r="AD267" s="105" t="str">
        <f t="shared" si="13"/>
        <v>VS</v>
      </c>
    </row>
    <row r="268" spans="3:30" ht="12" customHeight="1">
      <c r="C268" s="32">
        <v>6</v>
      </c>
      <c r="D268" s="72" t="s">
        <v>60</v>
      </c>
      <c r="E268" s="73"/>
      <c r="F268" s="73"/>
      <c r="G268" s="73"/>
      <c r="H268" s="73"/>
      <c r="I268" s="73"/>
      <c r="J268" s="73"/>
      <c r="K268" s="73"/>
      <c r="L268" s="73"/>
      <c r="M268" s="73"/>
      <c r="N268" s="73"/>
      <c r="O268" s="73"/>
      <c r="P268" s="73"/>
      <c r="Q268" s="73"/>
      <c r="R268" s="73"/>
      <c r="S268" s="73"/>
      <c r="T268" s="73"/>
      <c r="U268" s="73"/>
      <c r="V268" s="73"/>
      <c r="W268" s="73"/>
      <c r="X268" s="73"/>
      <c r="Y268" s="73"/>
      <c r="Z268" s="74"/>
      <c r="AA268" s="92">
        <v>8</v>
      </c>
      <c r="AB268" s="92">
        <v>8</v>
      </c>
      <c r="AC268" s="93">
        <f t="shared" si="12"/>
        <v>8</v>
      </c>
      <c r="AD268" s="105" t="str">
        <f t="shared" si="13"/>
        <v>VS</v>
      </c>
    </row>
    <row r="269" spans="3:30" ht="12" customHeight="1">
      <c r="C269" s="32">
        <v>7</v>
      </c>
      <c r="D269" s="72" t="s">
        <v>61</v>
      </c>
      <c r="E269" s="73"/>
      <c r="F269" s="73"/>
      <c r="G269" s="73"/>
      <c r="H269" s="73"/>
      <c r="I269" s="73"/>
      <c r="J269" s="73"/>
      <c r="K269" s="73"/>
      <c r="L269" s="73"/>
      <c r="M269" s="73"/>
      <c r="N269" s="73"/>
      <c r="O269" s="73"/>
      <c r="P269" s="73"/>
      <c r="Q269" s="73"/>
      <c r="R269" s="73"/>
      <c r="S269" s="73"/>
      <c r="T269" s="73"/>
      <c r="U269" s="73"/>
      <c r="V269" s="73"/>
      <c r="W269" s="73"/>
      <c r="X269" s="73"/>
      <c r="Y269" s="73"/>
      <c r="Z269" s="74"/>
      <c r="AA269" s="92">
        <v>8</v>
      </c>
      <c r="AB269" s="92">
        <v>8</v>
      </c>
      <c r="AC269" s="93">
        <f t="shared" si="12"/>
        <v>8</v>
      </c>
      <c r="AD269" s="105" t="str">
        <f t="shared" si="13"/>
        <v>VS</v>
      </c>
    </row>
    <row r="270" spans="3:30" ht="12" customHeight="1">
      <c r="C270" s="32">
        <v>8</v>
      </c>
      <c r="D270" s="72" t="s">
        <v>62</v>
      </c>
      <c r="E270" s="73"/>
      <c r="F270" s="73"/>
      <c r="G270" s="73"/>
      <c r="H270" s="73"/>
      <c r="I270" s="73"/>
      <c r="J270" s="73"/>
      <c r="K270" s="73"/>
      <c r="L270" s="73"/>
      <c r="M270" s="73"/>
      <c r="N270" s="73"/>
      <c r="O270" s="73"/>
      <c r="P270" s="73"/>
      <c r="Q270" s="73"/>
      <c r="R270" s="73"/>
      <c r="S270" s="73"/>
      <c r="T270" s="73"/>
      <c r="U270" s="73"/>
      <c r="V270" s="73"/>
      <c r="W270" s="73"/>
      <c r="X270" s="73"/>
      <c r="Y270" s="73"/>
      <c r="Z270" s="74"/>
      <c r="AA270" s="92">
        <v>8</v>
      </c>
      <c r="AB270" s="92">
        <v>8</v>
      </c>
      <c r="AC270" s="93">
        <f t="shared" si="12"/>
        <v>8</v>
      </c>
      <c r="AD270" s="105" t="str">
        <f t="shared" si="13"/>
        <v>VS</v>
      </c>
    </row>
    <row r="271" spans="3:30" ht="12" customHeight="1">
      <c r="C271" s="32">
        <v>9</v>
      </c>
      <c r="D271" s="72" t="s">
        <v>63</v>
      </c>
      <c r="E271" s="73"/>
      <c r="F271" s="73"/>
      <c r="G271" s="73"/>
      <c r="H271" s="73"/>
      <c r="I271" s="73"/>
      <c r="J271" s="73"/>
      <c r="K271" s="73"/>
      <c r="L271" s="73"/>
      <c r="M271" s="73"/>
      <c r="N271" s="73"/>
      <c r="O271" s="73"/>
      <c r="P271" s="73"/>
      <c r="Q271" s="73"/>
      <c r="R271" s="73"/>
      <c r="S271" s="73"/>
      <c r="T271" s="73"/>
      <c r="U271" s="73"/>
      <c r="V271" s="73"/>
      <c r="W271" s="73"/>
      <c r="X271" s="73"/>
      <c r="Y271" s="73"/>
      <c r="Z271" s="74"/>
      <c r="AA271" s="92">
        <v>8</v>
      </c>
      <c r="AB271" s="92">
        <v>8</v>
      </c>
      <c r="AC271" s="93">
        <f t="shared" si="12"/>
        <v>8</v>
      </c>
      <c r="AD271" s="105" t="str">
        <f t="shared" si="13"/>
        <v>VS</v>
      </c>
    </row>
    <row r="272" spans="3:30" ht="12" customHeight="1">
      <c r="C272" s="32">
        <v>10</v>
      </c>
      <c r="D272" s="72" t="s">
        <v>64</v>
      </c>
      <c r="E272" s="73"/>
      <c r="F272" s="73"/>
      <c r="G272" s="73"/>
      <c r="H272" s="73"/>
      <c r="I272" s="73"/>
      <c r="J272" s="73"/>
      <c r="K272" s="73"/>
      <c r="L272" s="73"/>
      <c r="M272" s="73"/>
      <c r="N272" s="73"/>
      <c r="O272" s="73"/>
      <c r="P272" s="73"/>
      <c r="Q272" s="73"/>
      <c r="R272" s="73"/>
      <c r="S272" s="73"/>
      <c r="T272" s="73"/>
      <c r="U272" s="73"/>
      <c r="V272" s="73"/>
      <c r="W272" s="73"/>
      <c r="X272" s="73"/>
      <c r="Y272" s="73"/>
      <c r="Z272" s="74"/>
      <c r="AA272" s="92">
        <v>8</v>
      </c>
      <c r="AB272" s="92">
        <v>8</v>
      </c>
      <c r="AC272" s="93">
        <f t="shared" si="12"/>
        <v>8</v>
      </c>
      <c r="AD272" s="105" t="str">
        <f t="shared" si="13"/>
        <v>VS</v>
      </c>
    </row>
    <row r="273" spans="3:30" ht="12" customHeight="1">
      <c r="C273" s="32">
        <v>11</v>
      </c>
      <c r="D273" s="72" t="s">
        <v>65</v>
      </c>
      <c r="E273" s="73"/>
      <c r="F273" s="73"/>
      <c r="G273" s="73"/>
      <c r="H273" s="73"/>
      <c r="I273" s="73"/>
      <c r="J273" s="73"/>
      <c r="K273" s="73"/>
      <c r="L273" s="73"/>
      <c r="M273" s="73"/>
      <c r="N273" s="73"/>
      <c r="O273" s="73"/>
      <c r="P273" s="73"/>
      <c r="Q273" s="73"/>
      <c r="R273" s="73"/>
      <c r="S273" s="73"/>
      <c r="T273" s="73"/>
      <c r="U273" s="73"/>
      <c r="V273" s="73"/>
      <c r="W273" s="73"/>
      <c r="X273" s="73"/>
      <c r="Y273" s="73"/>
      <c r="Z273" s="74"/>
      <c r="AA273" s="92">
        <v>8</v>
      </c>
      <c r="AB273" s="92">
        <v>8</v>
      </c>
      <c r="AC273" s="93">
        <f t="shared" si="12"/>
        <v>8</v>
      </c>
      <c r="AD273" s="105" t="str">
        <f t="shared" si="13"/>
        <v>VS</v>
      </c>
    </row>
    <row r="274" spans="3:30" ht="12" customHeight="1">
      <c r="C274" s="13"/>
      <c r="D274" s="75" t="s">
        <v>66</v>
      </c>
      <c r="E274" s="73"/>
      <c r="F274" s="73"/>
      <c r="G274" s="73"/>
      <c r="H274" s="73"/>
      <c r="I274" s="73"/>
      <c r="J274" s="73"/>
      <c r="K274" s="73"/>
      <c r="L274" s="73"/>
      <c r="M274" s="73"/>
      <c r="N274" s="73"/>
      <c r="O274" s="73"/>
      <c r="P274" s="73"/>
      <c r="Q274" s="73"/>
      <c r="R274" s="73"/>
      <c r="S274" s="73"/>
      <c r="T274" s="73"/>
      <c r="U274" s="73"/>
      <c r="V274" s="73"/>
      <c r="W274" s="73"/>
      <c r="X274" s="73"/>
      <c r="Y274" s="73"/>
      <c r="Z274" s="74"/>
      <c r="AA274" s="94"/>
      <c r="AB274" s="94"/>
      <c r="AC274" s="95"/>
      <c r="AD274" s="94"/>
    </row>
    <row r="275" spans="3:30" ht="12" customHeight="1">
      <c r="C275" s="32">
        <v>12</v>
      </c>
      <c r="D275" s="72" t="s">
        <v>101</v>
      </c>
      <c r="E275" s="73"/>
      <c r="F275" s="73"/>
      <c r="G275" s="73"/>
      <c r="H275" s="73"/>
      <c r="I275" s="73"/>
      <c r="J275" s="73"/>
      <c r="K275" s="73"/>
      <c r="L275" s="73"/>
      <c r="M275" s="73"/>
      <c r="N275" s="73"/>
      <c r="O275" s="73"/>
      <c r="P275" s="73"/>
      <c r="Q275" s="73"/>
      <c r="R275" s="73"/>
      <c r="S275" s="73"/>
      <c r="T275" s="73"/>
      <c r="U275" s="73"/>
      <c r="V275" s="73"/>
      <c r="W275" s="73"/>
      <c r="X275" s="73"/>
      <c r="Y275" s="73"/>
      <c r="Z275" s="74"/>
      <c r="AA275" s="92">
        <v>6</v>
      </c>
      <c r="AB275" s="92">
        <v>6</v>
      </c>
      <c r="AC275" s="93">
        <f>AVERAGE(AA275:AB275)</f>
        <v>6</v>
      </c>
      <c r="AD275" s="105" t="str">
        <f t="shared" si="13"/>
        <v>S</v>
      </c>
    </row>
    <row r="276" spans="3:30" ht="12" customHeight="1">
      <c r="C276" s="32">
        <v>13</v>
      </c>
      <c r="D276" s="72" t="s">
        <v>67</v>
      </c>
      <c r="E276" s="73"/>
      <c r="F276" s="73"/>
      <c r="G276" s="73"/>
      <c r="H276" s="73"/>
      <c r="I276" s="73"/>
      <c r="J276" s="73"/>
      <c r="K276" s="73"/>
      <c r="L276" s="73"/>
      <c r="M276" s="73"/>
      <c r="N276" s="73"/>
      <c r="O276" s="73"/>
      <c r="P276" s="73"/>
      <c r="Q276" s="73"/>
      <c r="R276" s="73"/>
      <c r="S276" s="73"/>
      <c r="T276" s="73"/>
      <c r="U276" s="73"/>
      <c r="V276" s="73"/>
      <c r="W276" s="73"/>
      <c r="X276" s="73"/>
      <c r="Y276" s="73"/>
      <c r="Z276" s="74"/>
      <c r="AA276" s="92">
        <v>8</v>
      </c>
      <c r="AB276" s="92">
        <v>8</v>
      </c>
      <c r="AC276" s="93">
        <f>AVERAGE(AA276:AB276)</f>
        <v>8</v>
      </c>
      <c r="AD276" s="105" t="str">
        <f t="shared" si="13"/>
        <v>VS</v>
      </c>
    </row>
    <row r="277" spans="3:30" ht="12" customHeight="1">
      <c r="C277" s="32">
        <v>14</v>
      </c>
      <c r="D277" s="72" t="s">
        <v>102</v>
      </c>
      <c r="E277" s="73"/>
      <c r="F277" s="73"/>
      <c r="G277" s="73"/>
      <c r="H277" s="73"/>
      <c r="I277" s="73"/>
      <c r="J277" s="73"/>
      <c r="K277" s="73"/>
      <c r="L277" s="73"/>
      <c r="M277" s="73"/>
      <c r="N277" s="73"/>
      <c r="O277" s="73"/>
      <c r="P277" s="73"/>
      <c r="Q277" s="73"/>
      <c r="R277" s="73"/>
      <c r="S277" s="73"/>
      <c r="T277" s="73"/>
      <c r="U277" s="73"/>
      <c r="V277" s="73"/>
      <c r="W277" s="73"/>
      <c r="X277" s="73"/>
      <c r="Y277" s="73"/>
      <c r="Z277" s="74"/>
      <c r="AA277" s="92">
        <v>8</v>
      </c>
      <c r="AB277" s="92">
        <v>8</v>
      </c>
      <c r="AC277" s="93">
        <f>AVERAGE(AA277:AB277)</f>
        <v>8</v>
      </c>
      <c r="AD277" s="105" t="str">
        <f t="shared" si="13"/>
        <v>VS</v>
      </c>
    </row>
    <row r="278" spans="3:30" ht="12" customHeight="1">
      <c r="C278" s="13"/>
      <c r="D278" s="75" t="s">
        <v>68</v>
      </c>
      <c r="E278" s="73"/>
      <c r="F278" s="73"/>
      <c r="G278" s="73"/>
      <c r="H278" s="73"/>
      <c r="I278" s="73"/>
      <c r="J278" s="73"/>
      <c r="K278" s="73"/>
      <c r="L278" s="73"/>
      <c r="M278" s="73"/>
      <c r="N278" s="73"/>
      <c r="O278" s="73"/>
      <c r="P278" s="73"/>
      <c r="Q278" s="73"/>
      <c r="R278" s="73"/>
      <c r="S278" s="73"/>
      <c r="T278" s="73"/>
      <c r="U278" s="73"/>
      <c r="V278" s="73"/>
      <c r="W278" s="73"/>
      <c r="X278" s="73"/>
      <c r="Y278" s="73"/>
      <c r="Z278" s="74"/>
      <c r="AA278" s="94"/>
      <c r="AB278" s="94"/>
      <c r="AC278" s="95"/>
      <c r="AD278" s="94"/>
    </row>
    <row r="279" spans="3:30" ht="12" customHeight="1">
      <c r="C279" s="32">
        <v>15</v>
      </c>
      <c r="D279" s="72" t="s">
        <v>69</v>
      </c>
      <c r="E279" s="73"/>
      <c r="F279" s="73"/>
      <c r="G279" s="73"/>
      <c r="H279" s="73"/>
      <c r="I279" s="73"/>
      <c r="J279" s="73"/>
      <c r="K279" s="73"/>
      <c r="L279" s="73"/>
      <c r="M279" s="73"/>
      <c r="N279" s="73"/>
      <c r="O279" s="73"/>
      <c r="P279" s="73"/>
      <c r="Q279" s="73"/>
      <c r="R279" s="73"/>
      <c r="S279" s="73"/>
      <c r="T279" s="73"/>
      <c r="U279" s="73"/>
      <c r="V279" s="73"/>
      <c r="W279" s="73"/>
      <c r="X279" s="73"/>
      <c r="Y279" s="73"/>
      <c r="Z279" s="74"/>
      <c r="AA279" s="92">
        <v>8</v>
      </c>
      <c r="AB279" s="92">
        <v>8</v>
      </c>
      <c r="AC279" s="93">
        <f>AVERAGE(AA279:AB279)</f>
        <v>8</v>
      </c>
      <c r="AD279" s="105" t="str">
        <f t="shared" si="13"/>
        <v>VS</v>
      </c>
    </row>
    <row r="280" spans="3:30" ht="12" customHeight="1">
      <c r="C280" s="32">
        <v>16</v>
      </c>
      <c r="D280" s="72" t="s">
        <v>103</v>
      </c>
      <c r="E280" s="73"/>
      <c r="F280" s="73"/>
      <c r="G280" s="73"/>
      <c r="H280" s="73"/>
      <c r="I280" s="73"/>
      <c r="J280" s="73"/>
      <c r="K280" s="73"/>
      <c r="L280" s="73"/>
      <c r="M280" s="73"/>
      <c r="N280" s="73"/>
      <c r="O280" s="73"/>
      <c r="P280" s="73"/>
      <c r="Q280" s="73"/>
      <c r="R280" s="73"/>
      <c r="S280" s="73"/>
      <c r="T280" s="73"/>
      <c r="U280" s="73"/>
      <c r="V280" s="73"/>
      <c r="W280" s="73"/>
      <c r="X280" s="73"/>
      <c r="Y280" s="73"/>
      <c r="Z280" s="74"/>
      <c r="AA280" s="92">
        <v>6</v>
      </c>
      <c r="AB280" s="92">
        <v>8</v>
      </c>
      <c r="AC280" s="93">
        <f>AVERAGE(AA280:AB280)</f>
        <v>7</v>
      </c>
      <c r="AD280" s="105" t="str">
        <f t="shared" si="13"/>
        <v>VS</v>
      </c>
    </row>
    <row r="281" spans="3:30" ht="12.75">
      <c r="C281" s="76"/>
      <c r="D281" s="77" t="s">
        <v>70</v>
      </c>
      <c r="E281" s="76"/>
      <c r="F281" s="76"/>
      <c r="G281" s="76"/>
      <c r="H281" s="76"/>
      <c r="I281" s="76"/>
      <c r="J281" s="76"/>
      <c r="K281" s="76"/>
      <c r="L281" s="76"/>
      <c r="M281" s="76"/>
      <c r="N281" s="76"/>
      <c r="O281" s="76"/>
      <c r="P281" s="76"/>
      <c r="Q281" s="76"/>
      <c r="R281" s="76"/>
      <c r="S281" s="76"/>
      <c r="T281" s="76"/>
      <c r="U281" s="76"/>
      <c r="V281" s="76"/>
      <c r="W281" s="76"/>
      <c r="X281" s="76"/>
      <c r="Y281" s="76"/>
      <c r="Z281" s="76"/>
      <c r="AA281" s="92">
        <f>SUM(AA263:AA280)</f>
        <v>124</v>
      </c>
      <c r="AB281" s="92">
        <f>SUM(AB263:AB280)</f>
        <v>126</v>
      </c>
      <c r="AC281" s="96">
        <f>AVERAGE(AA281:AB281)</f>
        <v>125</v>
      </c>
      <c r="AD281" s="92"/>
    </row>
    <row r="282" spans="3:30" ht="12.75">
      <c r="C282" s="76"/>
      <c r="D282" s="35" t="s">
        <v>218</v>
      </c>
      <c r="AA282" s="106">
        <f>AVERAGE(AA263:AA280)*45%</f>
        <v>3.4875000000000003</v>
      </c>
      <c r="AB282" s="106">
        <f>AVERAGE(AB263:AB280)*45%</f>
        <v>3.54375</v>
      </c>
      <c r="AC282" s="107">
        <f>AVERAGE(AA282:AB282)</f>
        <v>3.515625</v>
      </c>
      <c r="AD282" s="108"/>
    </row>
    <row r="283" spans="2:3" ht="12.75">
      <c r="B283" s="66" t="s">
        <v>71</v>
      </c>
      <c r="C283" s="66" t="s">
        <v>72</v>
      </c>
    </row>
    <row r="284" spans="3:30" ht="12" customHeight="1">
      <c r="C284" s="32">
        <v>1</v>
      </c>
      <c r="D284" s="72" t="s">
        <v>73</v>
      </c>
      <c r="E284" s="73"/>
      <c r="F284" s="73"/>
      <c r="G284" s="73"/>
      <c r="H284" s="73"/>
      <c r="I284" s="73"/>
      <c r="J284" s="73"/>
      <c r="K284" s="73"/>
      <c r="L284" s="73"/>
      <c r="M284" s="73"/>
      <c r="N284" s="73"/>
      <c r="O284" s="73"/>
      <c r="P284" s="73"/>
      <c r="Q284" s="73"/>
      <c r="R284" s="73"/>
      <c r="S284" s="73"/>
      <c r="T284" s="73"/>
      <c r="U284" s="73"/>
      <c r="V284" s="73"/>
      <c r="W284" s="73"/>
      <c r="X284" s="73"/>
      <c r="Y284" s="73"/>
      <c r="Z284" s="74"/>
      <c r="AA284" s="92">
        <v>0</v>
      </c>
      <c r="AB284" s="92">
        <v>0</v>
      </c>
      <c r="AC284" s="96">
        <f aca="true" t="shared" si="14" ref="AC284:AC289">AVERAGE(AA284:AB284)</f>
        <v>0</v>
      </c>
      <c r="AD284" s="109"/>
    </row>
    <row r="285" spans="3:30" ht="12" customHeight="1">
      <c r="C285" s="32">
        <v>2</v>
      </c>
      <c r="D285" s="31" t="s">
        <v>104</v>
      </c>
      <c r="E285" s="73"/>
      <c r="F285" s="73"/>
      <c r="G285" s="73"/>
      <c r="H285" s="73"/>
      <c r="I285" s="73"/>
      <c r="J285" s="73"/>
      <c r="K285" s="73"/>
      <c r="L285" s="73"/>
      <c r="M285" s="73"/>
      <c r="N285" s="73"/>
      <c r="O285" s="73"/>
      <c r="P285" s="73"/>
      <c r="Q285" s="73"/>
      <c r="R285" s="73"/>
      <c r="S285" s="73"/>
      <c r="T285" s="73"/>
      <c r="U285" s="73"/>
      <c r="V285" s="73"/>
      <c r="W285" s="73"/>
      <c r="X285" s="73"/>
      <c r="Y285" s="73"/>
      <c r="Z285" s="74"/>
      <c r="AA285" s="92">
        <v>0</v>
      </c>
      <c r="AB285" s="92">
        <v>0</v>
      </c>
      <c r="AC285" s="96">
        <f t="shared" si="14"/>
        <v>0</v>
      </c>
      <c r="AD285" s="109"/>
    </row>
    <row r="286" spans="3:30" ht="12" customHeight="1">
      <c r="C286" s="32">
        <v>3</v>
      </c>
      <c r="D286" s="72" t="s">
        <v>74</v>
      </c>
      <c r="E286" s="73"/>
      <c r="F286" s="73"/>
      <c r="G286" s="73"/>
      <c r="H286" s="73"/>
      <c r="I286" s="73"/>
      <c r="J286" s="73"/>
      <c r="K286" s="73"/>
      <c r="L286" s="73"/>
      <c r="M286" s="73"/>
      <c r="N286" s="73"/>
      <c r="O286" s="73"/>
      <c r="P286" s="73"/>
      <c r="Q286" s="73"/>
      <c r="R286" s="73"/>
      <c r="S286" s="73"/>
      <c r="T286" s="73"/>
      <c r="U286" s="73"/>
      <c r="V286" s="73"/>
      <c r="W286" s="73"/>
      <c r="X286" s="73"/>
      <c r="Y286" s="73"/>
      <c r="Z286" s="74"/>
      <c r="AA286" s="92">
        <v>0</v>
      </c>
      <c r="AB286" s="92">
        <v>0</v>
      </c>
      <c r="AC286" s="96">
        <f t="shared" si="14"/>
        <v>0</v>
      </c>
      <c r="AD286" s="109"/>
    </row>
    <row r="287" spans="3:30" ht="27" customHeight="1">
      <c r="C287" s="34">
        <v>4</v>
      </c>
      <c r="D287" s="270" t="s">
        <v>75</v>
      </c>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2"/>
      <c r="AA287" s="92">
        <v>0</v>
      </c>
      <c r="AB287" s="92">
        <v>0</v>
      </c>
      <c r="AC287" s="96">
        <f t="shared" si="14"/>
        <v>0</v>
      </c>
      <c r="AD287" s="109"/>
    </row>
    <row r="288" spans="3:30" ht="12.75">
      <c r="C288" s="76"/>
      <c r="D288" s="77" t="s">
        <v>70</v>
      </c>
      <c r="E288" s="76"/>
      <c r="F288" s="76"/>
      <c r="G288" s="76"/>
      <c r="H288" s="76"/>
      <c r="I288" s="76"/>
      <c r="J288" s="76"/>
      <c r="K288" s="76"/>
      <c r="L288" s="76"/>
      <c r="M288" s="76"/>
      <c r="N288" s="76"/>
      <c r="O288" s="76"/>
      <c r="P288" s="76"/>
      <c r="Q288" s="76"/>
      <c r="R288" s="76"/>
      <c r="S288" s="76"/>
      <c r="T288" s="76"/>
      <c r="U288" s="76"/>
      <c r="V288" s="76"/>
      <c r="W288" s="76"/>
      <c r="X288" s="76"/>
      <c r="Y288" s="76"/>
      <c r="Z288" s="76"/>
      <c r="AA288" s="92">
        <f>SUM(AA284:AA287)</f>
        <v>0</v>
      </c>
      <c r="AB288" s="92">
        <f>SUM(AB284:AB287)</f>
        <v>0</v>
      </c>
      <c r="AC288" s="96">
        <f t="shared" si="14"/>
        <v>0</v>
      </c>
      <c r="AD288" s="92"/>
    </row>
    <row r="289" spans="3:30" ht="12.75">
      <c r="C289" s="76"/>
      <c r="D289" s="77" t="s">
        <v>220</v>
      </c>
      <c r="AA289" s="110">
        <f>AVERAGE(AA284:AA287)*15%</f>
        <v>0</v>
      </c>
      <c r="AB289" s="111">
        <f>AVERAGE(AB284:AB287)*15%</f>
        <v>0</v>
      </c>
      <c r="AC289" s="112">
        <f t="shared" si="14"/>
        <v>0</v>
      </c>
      <c r="AD289" s="108"/>
    </row>
    <row r="290" spans="2:3" ht="12.75">
      <c r="B290" s="66" t="s">
        <v>76</v>
      </c>
      <c r="C290" s="66" t="s">
        <v>77</v>
      </c>
    </row>
    <row r="291" spans="3:30" ht="12.75">
      <c r="C291" s="32">
        <v>1</v>
      </c>
      <c r="D291" s="72" t="s">
        <v>78</v>
      </c>
      <c r="E291" s="73"/>
      <c r="F291" s="73"/>
      <c r="G291" s="73"/>
      <c r="H291" s="73"/>
      <c r="I291" s="73"/>
      <c r="J291" s="73"/>
      <c r="K291" s="73"/>
      <c r="L291" s="73"/>
      <c r="M291" s="73"/>
      <c r="N291" s="73"/>
      <c r="O291" s="73"/>
      <c r="P291" s="73"/>
      <c r="Q291" s="73"/>
      <c r="R291" s="73"/>
      <c r="S291" s="73"/>
      <c r="T291" s="73"/>
      <c r="U291" s="73"/>
      <c r="V291" s="73"/>
      <c r="W291" s="73"/>
      <c r="X291" s="73"/>
      <c r="Y291" s="73"/>
      <c r="Z291" s="74"/>
      <c r="AA291" s="92">
        <v>1</v>
      </c>
      <c r="AB291" s="92">
        <v>1</v>
      </c>
      <c r="AC291" s="113">
        <f>AVERAGE(AA291:AB291)</f>
        <v>1</v>
      </c>
      <c r="AD291" s="105" t="str">
        <f>IF(AC291&gt;=8.6,"O",IF(AC291&gt;=6.6,"VS",IF(AC291&gt;=4.6,"S",IF(AC291&gt;=2.6,"U",IF(AC291&lt;=2.59,"P")))))</f>
        <v>P</v>
      </c>
    </row>
    <row r="292" spans="3:30" ht="12.75">
      <c r="C292" s="76"/>
      <c r="D292" s="77" t="s">
        <v>70</v>
      </c>
      <c r="E292" s="76"/>
      <c r="F292" s="76"/>
      <c r="G292" s="76"/>
      <c r="H292" s="76"/>
      <c r="I292" s="76"/>
      <c r="J292" s="76"/>
      <c r="K292" s="76"/>
      <c r="L292" s="76"/>
      <c r="M292" s="76"/>
      <c r="N292" s="76"/>
      <c r="O292" s="76"/>
      <c r="P292" s="76"/>
      <c r="Q292" s="76"/>
      <c r="R292" s="76"/>
      <c r="S292" s="76"/>
      <c r="T292" s="76"/>
      <c r="U292" s="76"/>
      <c r="V292" s="76"/>
      <c r="W292" s="76"/>
      <c r="X292" s="76"/>
      <c r="Y292" s="76"/>
      <c r="Z292" s="76"/>
      <c r="AA292" s="92">
        <f>SUM(AA291:AA291)</f>
        <v>1</v>
      </c>
      <c r="AB292" s="92">
        <f>SUM(AB291:AB291)</f>
        <v>1</v>
      </c>
      <c r="AC292" s="113">
        <f>AVERAGE(AA292:AB292)</f>
        <v>1</v>
      </c>
      <c r="AD292" s="105" t="str">
        <f>IF(AC292&gt;=8.6,"O",IF(AC292&gt;=6.6,"VS",IF(AC292&gt;=4.6,"S",IF(AC292&gt;=2.6,"U",IF(AC292&lt;=2.59,"P")))))</f>
        <v>P</v>
      </c>
    </row>
    <row r="293" spans="3:30" ht="12.75">
      <c r="C293" s="76"/>
      <c r="D293" s="77" t="s">
        <v>79</v>
      </c>
      <c r="AA293" s="114">
        <f>AVERAGE(AA291:AA291)*20%</f>
        <v>0.2</v>
      </c>
      <c r="AB293" s="114">
        <f>AVERAGE(AB291:AB291)*20%</f>
        <v>0.2</v>
      </c>
      <c r="AC293" s="115">
        <f>AVERAGE(AA293:AB293)</f>
        <v>0.2</v>
      </c>
      <c r="AD293" s="108"/>
    </row>
    <row r="294" spans="2:3" ht="12.75">
      <c r="B294" s="66" t="s">
        <v>80</v>
      </c>
      <c r="C294" s="66" t="s">
        <v>81</v>
      </c>
    </row>
    <row r="295" spans="3:30" ht="12" customHeight="1">
      <c r="C295" s="32">
        <v>1</v>
      </c>
      <c r="D295" s="72" t="s">
        <v>85</v>
      </c>
      <c r="E295" s="73"/>
      <c r="F295" s="73"/>
      <c r="G295" s="73"/>
      <c r="H295" s="73"/>
      <c r="I295" s="73"/>
      <c r="J295" s="73"/>
      <c r="K295" s="73"/>
      <c r="L295" s="73"/>
      <c r="M295" s="73"/>
      <c r="N295" s="73"/>
      <c r="O295" s="73"/>
      <c r="P295" s="73"/>
      <c r="Q295" s="73"/>
      <c r="R295" s="73"/>
      <c r="S295" s="73"/>
      <c r="T295" s="73"/>
      <c r="U295" s="73"/>
      <c r="V295" s="73"/>
      <c r="W295" s="73"/>
      <c r="X295" s="73"/>
      <c r="Y295" s="73"/>
      <c r="Z295" s="74"/>
      <c r="AA295" s="92">
        <v>8</v>
      </c>
      <c r="AB295" s="92">
        <v>8</v>
      </c>
      <c r="AC295" s="93">
        <f aca="true" t="shared" si="15" ref="AC295:AC301">AVERAGE(AA295:AB295)</f>
        <v>8</v>
      </c>
      <c r="AD295" s="105" t="str">
        <f>IF(AC295&gt;=8.6,"O",IF(AC295&gt;=6.6,"VS",IF(AC295&gt;=4.6,"S",IF(AC295&gt;=2.6,"U",IF(AC295&gt;=2.59,"P")))))</f>
        <v>VS</v>
      </c>
    </row>
    <row r="296" spans="3:30" ht="12" customHeight="1">
      <c r="C296" s="32">
        <v>2</v>
      </c>
      <c r="D296" s="72" t="s">
        <v>105</v>
      </c>
      <c r="E296" s="73"/>
      <c r="F296" s="73"/>
      <c r="G296" s="73"/>
      <c r="H296" s="73"/>
      <c r="I296" s="73"/>
      <c r="J296" s="73"/>
      <c r="K296" s="73"/>
      <c r="L296" s="73"/>
      <c r="M296" s="73"/>
      <c r="N296" s="73"/>
      <c r="O296" s="73"/>
      <c r="P296" s="73"/>
      <c r="Q296" s="73"/>
      <c r="R296" s="73"/>
      <c r="S296" s="73"/>
      <c r="T296" s="73"/>
      <c r="U296" s="73"/>
      <c r="V296" s="73"/>
      <c r="W296" s="73"/>
      <c r="X296" s="73"/>
      <c r="Y296" s="73"/>
      <c r="Z296" s="74"/>
      <c r="AA296" s="92">
        <v>8</v>
      </c>
      <c r="AB296" s="92">
        <v>8</v>
      </c>
      <c r="AC296" s="93">
        <f t="shared" si="15"/>
        <v>8</v>
      </c>
      <c r="AD296" s="105" t="str">
        <f>IF(AC296&gt;=8.6,"O",IF(AC296&gt;=6.6,"VS",IF(AC296&gt;=4.6,"S",IF(AC296&gt;=2.6,"U",IF(AC296&gt;=2.59,"P")))))</f>
        <v>VS</v>
      </c>
    </row>
    <row r="297" spans="3:30" ht="12" customHeight="1">
      <c r="C297" s="32">
        <v>3</v>
      </c>
      <c r="D297" s="33" t="s">
        <v>86</v>
      </c>
      <c r="E297" s="73"/>
      <c r="F297" s="73"/>
      <c r="G297" s="73"/>
      <c r="H297" s="73"/>
      <c r="I297" s="73"/>
      <c r="J297" s="73"/>
      <c r="K297" s="73"/>
      <c r="L297" s="73"/>
      <c r="M297" s="73"/>
      <c r="N297" s="73"/>
      <c r="O297" s="73"/>
      <c r="P297" s="73"/>
      <c r="Q297" s="73"/>
      <c r="R297" s="73"/>
      <c r="S297" s="73"/>
      <c r="T297" s="73"/>
      <c r="U297" s="73"/>
      <c r="V297" s="73"/>
      <c r="W297" s="73"/>
      <c r="X297" s="73"/>
      <c r="Y297" s="73"/>
      <c r="Z297" s="74"/>
      <c r="AA297" s="92">
        <v>8</v>
      </c>
      <c r="AB297" s="92">
        <v>8</v>
      </c>
      <c r="AC297" s="93">
        <f t="shared" si="15"/>
        <v>8</v>
      </c>
      <c r="AD297" s="105" t="str">
        <f>IF(AC297&gt;=8.6,"O",IF(AC297&gt;=6.6,"VS",IF(AC297&gt;=4.6,"S",IF(AC297&gt;=2.6,"U",IF(AC297&gt;=2.59,"P")))))</f>
        <v>VS</v>
      </c>
    </row>
    <row r="298" spans="3:30" ht="12" customHeight="1">
      <c r="C298" s="32">
        <v>4</v>
      </c>
      <c r="D298" s="72" t="s">
        <v>87</v>
      </c>
      <c r="E298" s="73"/>
      <c r="F298" s="73"/>
      <c r="G298" s="73"/>
      <c r="H298" s="73"/>
      <c r="I298" s="73"/>
      <c r="J298" s="73"/>
      <c r="K298" s="73"/>
      <c r="L298" s="73"/>
      <c r="M298" s="73"/>
      <c r="N298" s="73"/>
      <c r="O298" s="73"/>
      <c r="P298" s="73"/>
      <c r="Q298" s="73"/>
      <c r="R298" s="73"/>
      <c r="S298" s="73"/>
      <c r="T298" s="73"/>
      <c r="U298" s="73"/>
      <c r="V298" s="73"/>
      <c r="W298" s="73"/>
      <c r="X298" s="73"/>
      <c r="Y298" s="73"/>
      <c r="Z298" s="74"/>
      <c r="AA298" s="92">
        <v>8</v>
      </c>
      <c r="AB298" s="92">
        <v>8</v>
      </c>
      <c r="AC298" s="93">
        <f t="shared" si="15"/>
        <v>8</v>
      </c>
      <c r="AD298" s="105" t="str">
        <f>IF(AC298&gt;=8.6,"O",IF(AC298&gt;=6.6,"VS",IF(AC298&gt;=4.6,"S",IF(AC298&gt;=2.6,"U",IF(AC298&gt;=2.59,"P")))))</f>
        <v>VS</v>
      </c>
    </row>
    <row r="299" spans="3:30" ht="12" customHeight="1">
      <c r="C299" s="32">
        <v>5</v>
      </c>
      <c r="D299" s="72" t="s">
        <v>88</v>
      </c>
      <c r="E299" s="73"/>
      <c r="F299" s="73"/>
      <c r="G299" s="73"/>
      <c r="H299" s="73"/>
      <c r="I299" s="73"/>
      <c r="J299" s="73"/>
      <c r="K299" s="73"/>
      <c r="L299" s="73"/>
      <c r="M299" s="73"/>
      <c r="N299" s="73"/>
      <c r="O299" s="73"/>
      <c r="P299" s="73"/>
      <c r="Q299" s="73"/>
      <c r="R299" s="73"/>
      <c r="S299" s="73"/>
      <c r="T299" s="73"/>
      <c r="U299" s="73"/>
      <c r="V299" s="73"/>
      <c r="W299" s="73"/>
      <c r="X299" s="73"/>
      <c r="Y299" s="73"/>
      <c r="Z299" s="74"/>
      <c r="AA299" s="92">
        <v>8</v>
      </c>
      <c r="AB299" s="92">
        <v>8</v>
      </c>
      <c r="AC299" s="93">
        <f t="shared" si="15"/>
        <v>8</v>
      </c>
      <c r="AD299" s="105" t="str">
        <f>IF(AC299&gt;=8.6,"O",IF(AC299&gt;=6.6,"VS",IF(AC299&gt;=4.6,"S",IF(AC299&gt;=2.6,"U",IF(AC299&gt;=2.59,"P")))))</f>
        <v>VS</v>
      </c>
    </row>
    <row r="300" spans="3:30" ht="12.75">
      <c r="C300" s="76"/>
      <c r="D300" s="77" t="s">
        <v>70</v>
      </c>
      <c r="E300" s="76"/>
      <c r="F300" s="76"/>
      <c r="G300" s="76"/>
      <c r="H300" s="76"/>
      <c r="I300" s="76"/>
      <c r="J300" s="76"/>
      <c r="K300" s="76"/>
      <c r="L300" s="76"/>
      <c r="M300" s="76"/>
      <c r="N300" s="76"/>
      <c r="O300" s="76"/>
      <c r="P300" s="76"/>
      <c r="Q300" s="76"/>
      <c r="R300" s="76"/>
      <c r="S300" s="76"/>
      <c r="T300" s="76"/>
      <c r="U300" s="76"/>
      <c r="V300" s="76"/>
      <c r="W300" s="76"/>
      <c r="X300" s="76"/>
      <c r="Y300" s="76"/>
      <c r="Z300" s="76"/>
      <c r="AA300" s="92">
        <f>SUM(AA295:AA299)</f>
        <v>40</v>
      </c>
      <c r="AB300" s="92">
        <f>SUM(AB295:AB299)</f>
        <v>40</v>
      </c>
      <c r="AC300" s="93">
        <f t="shared" si="15"/>
        <v>40</v>
      </c>
      <c r="AD300" s="105"/>
    </row>
    <row r="301" spans="3:30" ht="12.75">
      <c r="C301" s="76"/>
      <c r="D301" s="77" t="s">
        <v>221</v>
      </c>
      <c r="AA301" s="106">
        <f>AVERAGE(AA295:AA299)*5%</f>
        <v>0.4</v>
      </c>
      <c r="AB301" s="106">
        <f>AVERAGE(AB295:AB299)*5%</f>
        <v>0.4</v>
      </c>
      <c r="AC301" s="107">
        <f t="shared" si="15"/>
        <v>0.4</v>
      </c>
      <c r="AD301" s="108"/>
    </row>
    <row r="302" spans="4:30" ht="12.75">
      <c r="D302" s="66" t="s">
        <v>82</v>
      </c>
      <c r="AA302" s="109"/>
      <c r="AB302" s="109"/>
      <c r="AC302" s="109"/>
      <c r="AD302" s="109"/>
    </row>
    <row r="304" spans="1:2" ht="12.75">
      <c r="A304" s="66" t="s">
        <v>83</v>
      </c>
      <c r="B304" s="66" t="s">
        <v>84</v>
      </c>
    </row>
    <row r="305" spans="2:26" ht="12.75">
      <c r="B305" s="273" t="s">
        <v>106</v>
      </c>
      <c r="C305" s="273"/>
      <c r="D305" s="273"/>
      <c r="E305" s="273"/>
      <c r="F305" s="273"/>
      <c r="G305" s="273"/>
      <c r="H305" s="273"/>
      <c r="I305" s="273"/>
      <c r="J305" s="273"/>
      <c r="K305" s="273"/>
      <c r="L305" s="273"/>
      <c r="M305" s="273"/>
      <c r="N305" s="273"/>
      <c r="O305" s="273"/>
      <c r="P305" s="273"/>
      <c r="Q305" s="273"/>
      <c r="R305" s="273"/>
      <c r="S305" s="273"/>
      <c r="T305" s="273"/>
      <c r="U305" s="273"/>
      <c r="V305" s="273"/>
      <c r="W305" s="273"/>
      <c r="X305" s="273"/>
      <c r="Y305" s="273"/>
      <c r="Z305" s="273"/>
    </row>
    <row r="306" spans="2:26" ht="12.75">
      <c r="B306" s="273"/>
      <c r="C306" s="273"/>
      <c r="D306" s="273"/>
      <c r="E306" s="273"/>
      <c r="F306" s="273"/>
      <c r="G306" s="273"/>
      <c r="H306" s="273"/>
      <c r="I306" s="273"/>
      <c r="J306" s="273"/>
      <c r="K306" s="273"/>
      <c r="L306" s="273"/>
      <c r="M306" s="273"/>
      <c r="N306" s="273"/>
      <c r="O306" s="273"/>
      <c r="P306" s="273"/>
      <c r="Q306" s="273"/>
      <c r="R306" s="273"/>
      <c r="S306" s="273"/>
      <c r="T306" s="273"/>
      <c r="U306" s="273"/>
      <c r="V306" s="273"/>
      <c r="W306" s="273"/>
      <c r="X306" s="273"/>
      <c r="Y306" s="273"/>
      <c r="Z306" s="273"/>
    </row>
    <row r="307" spans="3:30" ht="12" customHeight="1">
      <c r="C307" s="32">
        <v>1</v>
      </c>
      <c r="D307" s="72" t="s">
        <v>89</v>
      </c>
      <c r="E307" s="73"/>
      <c r="F307" s="73"/>
      <c r="G307" s="73"/>
      <c r="H307" s="73"/>
      <c r="I307" s="73"/>
      <c r="J307" s="73"/>
      <c r="K307" s="73"/>
      <c r="L307" s="73"/>
      <c r="M307" s="73"/>
      <c r="N307" s="73"/>
      <c r="O307" s="73"/>
      <c r="P307" s="73"/>
      <c r="Q307" s="73"/>
      <c r="R307" s="73"/>
      <c r="S307" s="73"/>
      <c r="T307" s="73"/>
      <c r="U307" s="73"/>
      <c r="V307" s="73"/>
      <c r="W307" s="73"/>
      <c r="X307" s="73"/>
      <c r="Y307" s="73"/>
      <c r="Z307" s="74"/>
      <c r="AA307" s="92">
        <v>8</v>
      </c>
      <c r="AB307" s="92">
        <v>8</v>
      </c>
      <c r="AC307" s="113">
        <f aca="true" t="shared" si="16" ref="AC307:AC316">AVERAGE(AA307:AB307)</f>
        <v>8</v>
      </c>
      <c r="AD307" s="105" t="str">
        <f aca="true" t="shared" si="17" ref="AD307:AD316">IF(AC307&gt;=8.6,"O",IF(AC307&gt;=6.6,"VS",IF(AC307&gt;=4.6,"S",IF(AC307&gt;=2.6,"U",IF(AC307&gt;=2.59,"P")))))</f>
        <v>VS</v>
      </c>
    </row>
    <row r="308" spans="3:30" ht="12" customHeight="1">
      <c r="C308" s="32">
        <v>2</v>
      </c>
      <c r="D308" s="72" t="s">
        <v>90</v>
      </c>
      <c r="E308" s="73"/>
      <c r="F308" s="73"/>
      <c r="G308" s="73"/>
      <c r="H308" s="73"/>
      <c r="I308" s="73"/>
      <c r="J308" s="73"/>
      <c r="K308" s="73"/>
      <c r="L308" s="73"/>
      <c r="M308" s="73"/>
      <c r="N308" s="73"/>
      <c r="O308" s="73"/>
      <c r="P308" s="73"/>
      <c r="Q308" s="73"/>
      <c r="R308" s="73"/>
      <c r="S308" s="73"/>
      <c r="T308" s="73"/>
      <c r="U308" s="73"/>
      <c r="V308" s="73"/>
      <c r="W308" s="73"/>
      <c r="X308" s="73"/>
      <c r="Y308" s="73"/>
      <c r="Z308" s="74"/>
      <c r="AA308" s="92">
        <v>8</v>
      </c>
      <c r="AB308" s="92">
        <v>8</v>
      </c>
      <c r="AC308" s="113">
        <f t="shared" si="16"/>
        <v>8</v>
      </c>
      <c r="AD308" s="105" t="str">
        <f t="shared" si="17"/>
        <v>VS</v>
      </c>
    </row>
    <row r="309" spans="3:30" ht="12" customHeight="1">
      <c r="C309" s="32">
        <v>3</v>
      </c>
      <c r="D309" s="72" t="s">
        <v>91</v>
      </c>
      <c r="E309" s="73"/>
      <c r="F309" s="73"/>
      <c r="G309" s="73"/>
      <c r="H309" s="73"/>
      <c r="I309" s="73"/>
      <c r="J309" s="73"/>
      <c r="K309" s="73"/>
      <c r="L309" s="73"/>
      <c r="M309" s="73"/>
      <c r="N309" s="73"/>
      <c r="O309" s="73"/>
      <c r="P309" s="73"/>
      <c r="Q309" s="73"/>
      <c r="R309" s="73"/>
      <c r="S309" s="73"/>
      <c r="T309" s="73"/>
      <c r="U309" s="73"/>
      <c r="V309" s="73"/>
      <c r="W309" s="73"/>
      <c r="X309" s="73"/>
      <c r="Y309" s="73"/>
      <c r="Z309" s="74"/>
      <c r="AA309" s="92">
        <v>8</v>
      </c>
      <c r="AB309" s="92">
        <v>8</v>
      </c>
      <c r="AC309" s="113">
        <f t="shared" si="16"/>
        <v>8</v>
      </c>
      <c r="AD309" s="105" t="str">
        <f t="shared" si="17"/>
        <v>VS</v>
      </c>
    </row>
    <row r="310" spans="3:30" ht="12" customHeight="1">
      <c r="C310" s="32">
        <v>4</v>
      </c>
      <c r="D310" s="72" t="s">
        <v>92</v>
      </c>
      <c r="E310" s="73"/>
      <c r="F310" s="73"/>
      <c r="G310" s="73"/>
      <c r="H310" s="73"/>
      <c r="I310" s="73"/>
      <c r="J310" s="73"/>
      <c r="K310" s="73"/>
      <c r="L310" s="73"/>
      <c r="M310" s="73"/>
      <c r="N310" s="73"/>
      <c r="O310" s="73"/>
      <c r="P310" s="73"/>
      <c r="Q310" s="73"/>
      <c r="R310" s="73"/>
      <c r="S310" s="73"/>
      <c r="T310" s="73"/>
      <c r="U310" s="73"/>
      <c r="V310" s="73"/>
      <c r="W310" s="73"/>
      <c r="X310" s="73"/>
      <c r="Y310" s="73"/>
      <c r="Z310" s="74"/>
      <c r="AA310" s="92">
        <v>8</v>
      </c>
      <c r="AB310" s="92">
        <v>8</v>
      </c>
      <c r="AC310" s="113">
        <f t="shared" si="16"/>
        <v>8</v>
      </c>
      <c r="AD310" s="105" t="str">
        <f t="shared" si="17"/>
        <v>VS</v>
      </c>
    </row>
    <row r="311" spans="3:30" ht="12" customHeight="1">
      <c r="C311" s="32">
        <v>5</v>
      </c>
      <c r="D311" s="72" t="s">
        <v>93</v>
      </c>
      <c r="E311" s="73"/>
      <c r="F311" s="73"/>
      <c r="G311" s="73"/>
      <c r="H311" s="73"/>
      <c r="I311" s="73"/>
      <c r="J311" s="73"/>
      <c r="K311" s="73"/>
      <c r="L311" s="73"/>
      <c r="M311" s="73"/>
      <c r="N311" s="73"/>
      <c r="O311" s="73"/>
      <c r="P311" s="73"/>
      <c r="Q311" s="73"/>
      <c r="R311" s="73"/>
      <c r="S311" s="73"/>
      <c r="T311" s="73"/>
      <c r="U311" s="73"/>
      <c r="V311" s="73"/>
      <c r="W311" s="73"/>
      <c r="X311" s="73"/>
      <c r="Y311" s="73"/>
      <c r="Z311" s="74"/>
      <c r="AA311" s="92">
        <v>8</v>
      </c>
      <c r="AB311" s="92">
        <v>8</v>
      </c>
      <c r="AC311" s="113">
        <f t="shared" si="16"/>
        <v>8</v>
      </c>
      <c r="AD311" s="105" t="str">
        <f t="shared" si="17"/>
        <v>VS</v>
      </c>
    </row>
    <row r="312" spans="3:30" ht="12" customHeight="1">
      <c r="C312" s="32">
        <v>6</v>
      </c>
      <c r="D312" s="72" t="s">
        <v>94</v>
      </c>
      <c r="E312" s="73"/>
      <c r="F312" s="73"/>
      <c r="G312" s="73"/>
      <c r="H312" s="73"/>
      <c r="I312" s="73"/>
      <c r="J312" s="73"/>
      <c r="K312" s="73"/>
      <c r="L312" s="73"/>
      <c r="M312" s="73"/>
      <c r="N312" s="73"/>
      <c r="O312" s="73"/>
      <c r="P312" s="73"/>
      <c r="Q312" s="73"/>
      <c r="R312" s="73"/>
      <c r="S312" s="73"/>
      <c r="T312" s="73"/>
      <c r="U312" s="73"/>
      <c r="V312" s="73"/>
      <c r="W312" s="73"/>
      <c r="X312" s="73"/>
      <c r="Y312" s="73"/>
      <c r="Z312" s="74"/>
      <c r="AA312" s="92">
        <v>8</v>
      </c>
      <c r="AB312" s="92">
        <v>8</v>
      </c>
      <c r="AC312" s="113">
        <f t="shared" si="16"/>
        <v>8</v>
      </c>
      <c r="AD312" s="105" t="str">
        <f t="shared" si="17"/>
        <v>VS</v>
      </c>
    </row>
    <row r="313" spans="3:30" ht="12" customHeight="1">
      <c r="C313" s="32">
        <v>7</v>
      </c>
      <c r="D313" s="31" t="s">
        <v>95</v>
      </c>
      <c r="E313" s="73"/>
      <c r="F313" s="73"/>
      <c r="G313" s="73"/>
      <c r="H313" s="73"/>
      <c r="I313" s="73"/>
      <c r="J313" s="73"/>
      <c r="K313" s="73"/>
      <c r="L313" s="73"/>
      <c r="M313" s="73"/>
      <c r="N313" s="73"/>
      <c r="O313" s="73"/>
      <c r="P313" s="73"/>
      <c r="Q313" s="73"/>
      <c r="R313" s="73"/>
      <c r="S313" s="73"/>
      <c r="T313" s="73"/>
      <c r="U313" s="73"/>
      <c r="V313" s="73"/>
      <c r="W313" s="73"/>
      <c r="X313" s="73"/>
      <c r="Y313" s="73"/>
      <c r="Z313" s="74"/>
      <c r="AA313" s="92">
        <v>8</v>
      </c>
      <c r="AB313" s="92">
        <v>8</v>
      </c>
      <c r="AC313" s="113">
        <f t="shared" si="16"/>
        <v>8</v>
      </c>
      <c r="AD313" s="105" t="str">
        <f t="shared" si="17"/>
        <v>VS</v>
      </c>
    </row>
    <row r="314" spans="3:30" ht="12" customHeight="1">
      <c r="C314" s="32">
        <v>8</v>
      </c>
      <c r="D314" s="72" t="s">
        <v>96</v>
      </c>
      <c r="E314" s="73"/>
      <c r="F314" s="73"/>
      <c r="G314" s="73"/>
      <c r="H314" s="73"/>
      <c r="I314" s="73"/>
      <c r="J314" s="73"/>
      <c r="K314" s="73"/>
      <c r="L314" s="73"/>
      <c r="M314" s="73"/>
      <c r="N314" s="73"/>
      <c r="O314" s="73"/>
      <c r="P314" s="73"/>
      <c r="Q314" s="73"/>
      <c r="R314" s="73"/>
      <c r="S314" s="73"/>
      <c r="T314" s="73"/>
      <c r="U314" s="73"/>
      <c r="V314" s="73"/>
      <c r="W314" s="73"/>
      <c r="X314" s="73"/>
      <c r="Y314" s="73"/>
      <c r="Z314" s="74"/>
      <c r="AA314" s="92">
        <v>8</v>
      </c>
      <c r="AB314" s="92">
        <v>8</v>
      </c>
      <c r="AC314" s="113">
        <f t="shared" si="16"/>
        <v>8</v>
      </c>
      <c r="AD314" s="105" t="str">
        <f t="shared" si="17"/>
        <v>VS</v>
      </c>
    </row>
    <row r="315" spans="3:30" ht="12" customHeight="1">
      <c r="C315" s="32">
        <v>9</v>
      </c>
      <c r="D315" s="72" t="s">
        <v>97</v>
      </c>
      <c r="E315" s="73"/>
      <c r="F315" s="73"/>
      <c r="G315" s="73"/>
      <c r="H315" s="73"/>
      <c r="I315" s="73"/>
      <c r="J315" s="73"/>
      <c r="K315" s="73"/>
      <c r="L315" s="73"/>
      <c r="M315" s="73"/>
      <c r="N315" s="73"/>
      <c r="O315" s="73"/>
      <c r="P315" s="73"/>
      <c r="Q315" s="73"/>
      <c r="R315" s="73"/>
      <c r="S315" s="73"/>
      <c r="T315" s="73"/>
      <c r="U315" s="73"/>
      <c r="V315" s="73"/>
      <c r="W315" s="73"/>
      <c r="X315" s="73"/>
      <c r="Y315" s="73"/>
      <c r="Z315" s="74"/>
      <c r="AA315" s="92">
        <v>8</v>
      </c>
      <c r="AB315" s="92">
        <v>8</v>
      </c>
      <c r="AC315" s="113">
        <f t="shared" si="16"/>
        <v>8</v>
      </c>
      <c r="AD315" s="105" t="str">
        <f t="shared" si="17"/>
        <v>VS</v>
      </c>
    </row>
    <row r="316" spans="3:30" ht="12" customHeight="1">
      <c r="C316" s="32">
        <v>10</v>
      </c>
      <c r="D316" s="72" t="s">
        <v>98</v>
      </c>
      <c r="E316" s="73"/>
      <c r="F316" s="73"/>
      <c r="G316" s="73"/>
      <c r="H316" s="73"/>
      <c r="I316" s="73"/>
      <c r="J316" s="73"/>
      <c r="K316" s="73"/>
      <c r="L316" s="73"/>
      <c r="M316" s="73"/>
      <c r="N316" s="73"/>
      <c r="O316" s="73"/>
      <c r="P316" s="73"/>
      <c r="Q316" s="73"/>
      <c r="R316" s="73"/>
      <c r="S316" s="73"/>
      <c r="T316" s="73"/>
      <c r="U316" s="73"/>
      <c r="V316" s="73"/>
      <c r="W316" s="73"/>
      <c r="X316" s="73"/>
      <c r="Y316" s="73"/>
      <c r="Z316" s="74"/>
      <c r="AA316" s="92">
        <v>8</v>
      </c>
      <c r="AB316" s="92">
        <v>8</v>
      </c>
      <c r="AC316" s="113">
        <f t="shared" si="16"/>
        <v>8</v>
      </c>
      <c r="AD316" s="105" t="str">
        <f t="shared" si="17"/>
        <v>VS</v>
      </c>
    </row>
    <row r="317" spans="3:30" ht="12.75">
      <c r="C317" s="76"/>
      <c r="D317" s="77" t="s">
        <v>70</v>
      </c>
      <c r="E317" s="76"/>
      <c r="F317" s="76"/>
      <c r="G317" s="76"/>
      <c r="H317" s="76"/>
      <c r="I317" s="76"/>
      <c r="J317" s="76"/>
      <c r="K317" s="76"/>
      <c r="L317" s="76"/>
      <c r="M317" s="76"/>
      <c r="N317" s="76"/>
      <c r="O317" s="76"/>
      <c r="P317" s="76"/>
      <c r="Q317" s="76"/>
      <c r="R317" s="76"/>
      <c r="S317" s="76"/>
      <c r="T317" s="76"/>
      <c r="U317" s="76"/>
      <c r="V317" s="76"/>
      <c r="W317" s="76"/>
      <c r="X317" s="76"/>
      <c r="Y317" s="76"/>
      <c r="Z317" s="76"/>
      <c r="AA317" s="92">
        <f>SUM(AA307:AA316)</f>
        <v>80</v>
      </c>
      <c r="AB317" s="92">
        <f>SUM(AB307:AB316)</f>
        <v>80</v>
      </c>
      <c r="AC317" s="113">
        <f>AVERAGE(AA317:AB317)</f>
        <v>80</v>
      </c>
      <c r="AD317" s="105"/>
    </row>
    <row r="318" spans="3:30" ht="12.75">
      <c r="C318" s="76"/>
      <c r="D318" s="77" t="s">
        <v>222</v>
      </c>
      <c r="AA318" s="106">
        <f>AVERAGE(AA307:AA316)*20%</f>
        <v>1.6</v>
      </c>
      <c r="AB318" s="106">
        <f>AVERAGE(AB307:AB316)*20%</f>
        <v>1.6</v>
      </c>
      <c r="AC318" s="107">
        <f>AVERAGE(AA318:AB318)</f>
        <v>1.6</v>
      </c>
      <c r="AD318" s="108"/>
    </row>
    <row r="319" spans="3:4" ht="12.75">
      <c r="C319" s="76"/>
      <c r="D319" s="77"/>
    </row>
    <row r="320" spans="1:30" ht="12.75">
      <c r="A320" s="276" t="s">
        <v>46</v>
      </c>
      <c r="B320" s="274"/>
      <c r="C320" s="274"/>
      <c r="D320" s="274"/>
      <c r="E320" s="274"/>
      <c r="F320" s="274"/>
      <c r="G320" s="274"/>
      <c r="H320" s="274"/>
      <c r="I320" s="274"/>
      <c r="J320" s="274"/>
      <c r="K320" s="274"/>
      <c r="L320" s="274"/>
      <c r="M320" s="274"/>
      <c r="N320" s="274"/>
      <c r="O320" s="274"/>
      <c r="P320" s="274"/>
      <c r="Q320" s="274"/>
      <c r="R320" s="274"/>
      <c r="S320" s="274"/>
      <c r="T320" s="274"/>
      <c r="U320" s="274"/>
      <c r="V320" s="274"/>
      <c r="W320" s="274"/>
      <c r="X320" s="274"/>
      <c r="Y320" s="274"/>
      <c r="Z320" s="277"/>
      <c r="AA320" s="97" t="s">
        <v>47</v>
      </c>
      <c r="AB320" s="97" t="s">
        <v>50</v>
      </c>
      <c r="AC320" s="268" t="s">
        <v>49</v>
      </c>
      <c r="AD320" s="9" t="s">
        <v>99</v>
      </c>
    </row>
    <row r="321" spans="1:30" ht="12.75">
      <c r="A321" s="278"/>
      <c r="B321" s="275"/>
      <c r="C321" s="275"/>
      <c r="D321" s="275"/>
      <c r="E321" s="275"/>
      <c r="F321" s="275"/>
      <c r="G321" s="275"/>
      <c r="H321" s="275"/>
      <c r="I321" s="275"/>
      <c r="J321" s="275"/>
      <c r="K321" s="275"/>
      <c r="L321" s="275"/>
      <c r="M321" s="275"/>
      <c r="N321" s="275"/>
      <c r="O321" s="275"/>
      <c r="P321" s="275"/>
      <c r="Q321" s="275"/>
      <c r="R321" s="275"/>
      <c r="S321" s="275"/>
      <c r="T321" s="275"/>
      <c r="U321" s="275"/>
      <c r="V321" s="275"/>
      <c r="W321" s="275"/>
      <c r="X321" s="275"/>
      <c r="Y321" s="275"/>
      <c r="Z321" s="279"/>
      <c r="AA321" s="8" t="s">
        <v>48</v>
      </c>
      <c r="AB321" s="8" t="s">
        <v>51</v>
      </c>
      <c r="AC321" s="269"/>
      <c r="AD321" s="8" t="s">
        <v>48</v>
      </c>
    </row>
    <row r="322" spans="1:2" ht="12.75">
      <c r="A322" s="66" t="s">
        <v>107</v>
      </c>
      <c r="B322" s="66" t="s">
        <v>223</v>
      </c>
    </row>
    <row r="323" spans="3:30" ht="12" customHeight="1">
      <c r="C323" s="32">
        <v>1</v>
      </c>
      <c r="D323" s="72" t="s">
        <v>109</v>
      </c>
      <c r="E323" s="73"/>
      <c r="F323" s="73"/>
      <c r="G323" s="73"/>
      <c r="H323" s="73"/>
      <c r="I323" s="73"/>
      <c r="J323" s="73"/>
      <c r="K323" s="73"/>
      <c r="L323" s="73"/>
      <c r="M323" s="73"/>
      <c r="N323" s="73"/>
      <c r="O323" s="73"/>
      <c r="P323" s="73"/>
      <c r="Q323" s="73"/>
      <c r="R323" s="73"/>
      <c r="S323" s="73"/>
      <c r="T323" s="73"/>
      <c r="U323" s="73"/>
      <c r="V323" s="73"/>
      <c r="W323" s="73"/>
      <c r="X323" s="73"/>
      <c r="Y323" s="73"/>
      <c r="Z323" s="74"/>
      <c r="AA323" s="92">
        <v>8</v>
      </c>
      <c r="AB323" s="92">
        <v>10</v>
      </c>
      <c r="AC323" s="113">
        <f>AVERAGE(AA323:AB323)</f>
        <v>9</v>
      </c>
      <c r="AD323" s="105" t="str">
        <f>IF(AC323&gt;=8.6,"O",IF(AC323&gt;=6.6,"VS",IF(AC323&gt;=4.6,"S",IF(AC323&gt;=2.6,"U",IF(AC323&gt;=2.59,"P")))))</f>
        <v>O</v>
      </c>
    </row>
    <row r="324" spans="3:30" ht="12" customHeight="1">
      <c r="C324" s="32">
        <v>2</v>
      </c>
      <c r="D324" s="72" t="s">
        <v>110</v>
      </c>
      <c r="E324" s="73"/>
      <c r="F324" s="73"/>
      <c r="G324" s="73"/>
      <c r="H324" s="73"/>
      <c r="I324" s="73"/>
      <c r="J324" s="73"/>
      <c r="K324" s="73"/>
      <c r="L324" s="73"/>
      <c r="M324" s="73"/>
      <c r="N324" s="73"/>
      <c r="O324" s="73"/>
      <c r="P324" s="73"/>
      <c r="Q324" s="73"/>
      <c r="R324" s="73"/>
      <c r="S324" s="73"/>
      <c r="T324" s="73"/>
      <c r="U324" s="73"/>
      <c r="V324" s="73"/>
      <c r="W324" s="73"/>
      <c r="X324" s="73"/>
      <c r="Y324" s="73"/>
      <c r="Z324" s="74"/>
      <c r="AA324" s="92">
        <v>8</v>
      </c>
      <c r="AB324" s="92">
        <v>10</v>
      </c>
      <c r="AC324" s="113">
        <f>AVERAGE(AA324:AB324)</f>
        <v>9</v>
      </c>
      <c r="AD324" s="105" t="str">
        <f>IF(AC324&gt;=8.6,"O",IF(AC324&gt;=6.6,"VS",IF(AC324&gt;=4.6,"S",IF(AC324&gt;=2.6,"U",IF(AC324&gt;=2.59,"P")))))</f>
        <v>O</v>
      </c>
    </row>
    <row r="325" spans="3:30" ht="12.75">
      <c r="C325" s="76"/>
      <c r="D325" s="77" t="s">
        <v>70</v>
      </c>
      <c r="E325" s="76"/>
      <c r="F325" s="76"/>
      <c r="G325" s="76"/>
      <c r="H325" s="76"/>
      <c r="I325" s="76"/>
      <c r="J325" s="76"/>
      <c r="K325" s="76"/>
      <c r="L325" s="76"/>
      <c r="M325" s="76"/>
      <c r="N325" s="76"/>
      <c r="O325" s="76"/>
      <c r="P325" s="76"/>
      <c r="Q325" s="76"/>
      <c r="R325" s="76"/>
      <c r="S325" s="76"/>
      <c r="T325" s="76"/>
      <c r="U325" s="76"/>
      <c r="V325" s="76"/>
      <c r="W325" s="76"/>
      <c r="X325" s="76"/>
      <c r="Y325" s="76"/>
      <c r="Z325" s="76"/>
      <c r="AA325" s="92">
        <f>SUM(AA323:AA324)</f>
        <v>16</v>
      </c>
      <c r="AB325" s="92">
        <f>SUM(AB323:AB324)</f>
        <v>20</v>
      </c>
      <c r="AC325" s="113">
        <f>AVERAGE(AA325:AB325)</f>
        <v>18</v>
      </c>
      <c r="AD325" s="105" t="str">
        <f>IF(AC325&gt;=8.6,"O",IF(AC325&gt;=6.6,"VS",IF(AC325&gt;=4.6,"S",IF(AC325&gt;=2.6,"U",IF(AC325&gt;=2.59,"P")))))</f>
        <v>O</v>
      </c>
    </row>
    <row r="326" spans="3:30" ht="12.75">
      <c r="C326" s="76"/>
      <c r="D326" s="77" t="s">
        <v>224</v>
      </c>
      <c r="AA326" s="106">
        <f>AVERAGE(AA323:AA324)*10%</f>
        <v>0.8</v>
      </c>
      <c r="AB326" s="106">
        <f>AVERAGE(AB323:AB324)*10%</f>
        <v>1</v>
      </c>
      <c r="AC326" s="107">
        <f>AVERAGE(AA326:AB326)</f>
        <v>0.9</v>
      </c>
      <c r="AD326" s="108"/>
    </row>
    <row r="327" spans="4:30" ht="12.75">
      <c r="D327" s="77" t="s">
        <v>108</v>
      </c>
      <c r="AA327" s="116"/>
      <c r="AB327" s="116"/>
      <c r="AC327" s="116"/>
      <c r="AD327" s="116"/>
    </row>
    <row r="328" spans="1:30" ht="13.5" thickBo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row>
    <row r="329" ht="13.5" thickTop="1">
      <c r="B329" s="66" t="s">
        <v>111</v>
      </c>
    </row>
    <row r="330" ht="12.75">
      <c r="B330" s="66" t="s">
        <v>112</v>
      </c>
    </row>
    <row r="332" ht="12.75">
      <c r="B332" s="14" t="s">
        <v>113</v>
      </c>
    </row>
    <row r="333" spans="2:30" ht="12.75">
      <c r="B333" s="79">
        <v>1</v>
      </c>
      <c r="C333" s="66" t="s">
        <v>114</v>
      </c>
      <c r="AD333" s="117"/>
    </row>
    <row r="334" spans="3:30" ht="12.75">
      <c r="C334" s="80">
        <v>1.1</v>
      </c>
      <c r="E334" s="66" t="s">
        <v>115</v>
      </c>
      <c r="AD334" s="117"/>
    </row>
    <row r="335" spans="3:30" ht="12.75">
      <c r="C335" s="80">
        <v>1.2</v>
      </c>
      <c r="E335" s="66" t="s">
        <v>116</v>
      </c>
      <c r="AD335" s="117"/>
    </row>
    <row r="336" spans="3:30" ht="12.75">
      <c r="C336" s="80">
        <v>1.3</v>
      </c>
      <c r="E336" s="66" t="s">
        <v>117</v>
      </c>
      <c r="AD336" s="117"/>
    </row>
    <row r="337" spans="3:30" ht="12.75">
      <c r="C337" s="80">
        <v>1.4</v>
      </c>
      <c r="E337" s="66" t="s">
        <v>118</v>
      </c>
      <c r="AD337" s="117"/>
    </row>
    <row r="338" spans="2:30" ht="12.75">
      <c r="B338" s="79">
        <v>2</v>
      </c>
      <c r="C338" s="30" t="s">
        <v>119</v>
      </c>
      <c r="AD338" s="117"/>
    </row>
    <row r="339" spans="2:30" ht="12.75">
      <c r="B339" s="79">
        <v>3</v>
      </c>
      <c r="C339" s="66" t="s">
        <v>120</v>
      </c>
      <c r="AD339" s="117"/>
    </row>
    <row r="340" spans="2:30" ht="12.75">
      <c r="B340" s="79">
        <v>4</v>
      </c>
      <c r="C340" s="66" t="s">
        <v>118</v>
      </c>
      <c r="AD340" s="117"/>
    </row>
    <row r="341" ht="12.75">
      <c r="AD341" s="115">
        <f>SUM(AD333:AD340)</f>
        <v>0</v>
      </c>
    </row>
    <row r="342" ht="12.75">
      <c r="B342" s="14" t="s">
        <v>121</v>
      </c>
    </row>
    <row r="343" spans="2:3" ht="12.75">
      <c r="B343" s="79">
        <v>1</v>
      </c>
      <c r="C343" s="11" t="s">
        <v>122</v>
      </c>
    </row>
    <row r="344" spans="2:3" ht="12.75">
      <c r="B344" s="79">
        <v>2</v>
      </c>
      <c r="C344" s="66" t="s">
        <v>148</v>
      </c>
    </row>
    <row r="345" spans="2:3" ht="12.75">
      <c r="B345" s="79">
        <v>3</v>
      </c>
      <c r="C345" s="66" t="s">
        <v>123</v>
      </c>
    </row>
    <row r="346" spans="2:3" ht="12.75">
      <c r="B346" s="79">
        <v>4</v>
      </c>
      <c r="C346" s="66" t="s">
        <v>124</v>
      </c>
    </row>
    <row r="348" spans="1:30" ht="15.75">
      <c r="A348" s="262" t="s">
        <v>140</v>
      </c>
      <c r="B348" s="262"/>
      <c r="C348" s="262"/>
      <c r="D348" s="262"/>
      <c r="E348" s="262"/>
      <c r="F348" s="262"/>
      <c r="G348" s="262"/>
      <c r="H348" s="262"/>
      <c r="I348" s="262"/>
      <c r="J348" s="262"/>
      <c r="K348" s="262"/>
      <c r="L348" s="262"/>
      <c r="M348" s="262"/>
      <c r="N348" s="262"/>
      <c r="O348" s="262"/>
      <c r="P348" s="262"/>
      <c r="Q348" s="262"/>
      <c r="R348" s="262"/>
      <c r="S348" s="262"/>
      <c r="T348" s="262"/>
      <c r="U348" s="262"/>
      <c r="V348" s="262"/>
      <c r="W348" s="262"/>
      <c r="X348" s="262"/>
      <c r="Y348" s="262"/>
      <c r="Z348" s="262"/>
      <c r="AA348" s="262"/>
      <c r="AB348" s="262"/>
      <c r="AC348" s="262"/>
      <c r="AD348" s="262"/>
    </row>
    <row r="349" spans="1:30" ht="12" customHeight="1">
      <c r="A349" s="66" t="s">
        <v>52</v>
      </c>
      <c r="B349" s="72" t="s">
        <v>125</v>
      </c>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4"/>
      <c r="AD349" s="109"/>
    </row>
    <row r="350" spans="2:30" ht="12" customHeight="1">
      <c r="B350" s="72" t="s">
        <v>54</v>
      </c>
      <c r="C350" s="83" t="s">
        <v>126</v>
      </c>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4"/>
      <c r="AD350" s="115">
        <f>AVERAGE(AA282:AB282)</f>
        <v>3.515625</v>
      </c>
    </row>
    <row r="351" spans="2:30" ht="12" customHeight="1">
      <c r="B351" s="72" t="s">
        <v>71</v>
      </c>
      <c r="C351" s="83" t="s">
        <v>235</v>
      </c>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4"/>
      <c r="AD351" s="115"/>
    </row>
    <row r="352" spans="2:30" ht="12" customHeight="1">
      <c r="B352" s="72" t="s">
        <v>76</v>
      </c>
      <c r="C352" s="83" t="s">
        <v>236</v>
      </c>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4"/>
      <c r="AD352" s="115">
        <f>AVERAGE(AA293:AB293)</f>
        <v>0.2</v>
      </c>
    </row>
    <row r="353" spans="2:30" ht="12" customHeight="1">
      <c r="B353" s="72" t="s">
        <v>80</v>
      </c>
      <c r="C353" s="83" t="s">
        <v>234</v>
      </c>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4"/>
      <c r="AD353" s="115">
        <f>AVERAGE(AA301:AB301)</f>
        <v>0.4</v>
      </c>
    </row>
    <row r="354" spans="1:30" ht="12" customHeight="1">
      <c r="A354" s="66" t="s">
        <v>83</v>
      </c>
      <c r="B354" s="72" t="s">
        <v>127</v>
      </c>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4"/>
      <c r="AD354" s="107">
        <f>AVERAGE(AA318:AB318)</f>
        <v>1.6</v>
      </c>
    </row>
    <row r="355" spans="1:30" ht="12" customHeight="1">
      <c r="A355" s="66" t="s">
        <v>107</v>
      </c>
      <c r="B355" s="72" t="s">
        <v>128</v>
      </c>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4"/>
      <c r="AD355" s="107">
        <f>AVERAGE(AA326:AB326)</f>
        <v>0.9</v>
      </c>
    </row>
    <row r="356" spans="2:30" ht="12" customHeight="1">
      <c r="B356" s="72" t="s">
        <v>129</v>
      </c>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4"/>
      <c r="AD356" s="118">
        <f>SUM(AD350:AD355)</f>
        <v>6.615625000000001</v>
      </c>
    </row>
    <row r="357" spans="2:30" ht="12" customHeight="1">
      <c r="B357" s="72" t="s">
        <v>130</v>
      </c>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4"/>
      <c r="AD357" s="115">
        <f>SUM(AD333:AD340)</f>
        <v>0</v>
      </c>
    </row>
    <row r="358" spans="1:30" s="120" customFormat="1" ht="15.75">
      <c r="A358" s="66"/>
      <c r="B358" s="72" t="s">
        <v>131</v>
      </c>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4"/>
      <c r="AD358" s="119">
        <f>AD356+AD357</f>
        <v>6.615625000000001</v>
      </c>
    </row>
    <row r="359" spans="1:30" ht="15.75">
      <c r="A359" s="120"/>
      <c r="B359" s="121" t="s">
        <v>149</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3"/>
      <c r="AA359" s="263" t="str">
        <f>IF(AD358&gt;=8.6,"Outstanding",IF(AD358&gt;=6.6,"Very Satisfactory",IF(AD358&gt;=4.6,"Satisfactory",IF(AD358&gt;=2.6,"Unsatisfactory",IF(AD358&gt;=2.59,"Poor")))))</f>
        <v>Very Satisfactory</v>
      </c>
      <c r="AB359" s="264"/>
      <c r="AC359" s="264"/>
      <c r="AD359" s="265"/>
    </row>
    <row r="361" ht="12.75">
      <c r="B361" s="66" t="s">
        <v>132</v>
      </c>
    </row>
    <row r="362" spans="2:30" ht="12.75">
      <c r="B362" s="72"/>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4"/>
    </row>
    <row r="363" spans="2:30" ht="12.75">
      <c r="B363" s="72"/>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4"/>
    </row>
    <row r="364" spans="2:30" ht="12.75">
      <c r="B364" s="72"/>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4"/>
    </row>
    <row r="366" spans="1:9" ht="12.75">
      <c r="A366" s="266">
        <v>8.6</v>
      </c>
      <c r="B366" s="266"/>
      <c r="C366" s="124" t="s">
        <v>27</v>
      </c>
      <c r="D366" s="266">
        <v>10</v>
      </c>
      <c r="E366" s="266"/>
      <c r="G366" s="124" t="s">
        <v>133</v>
      </c>
      <c r="I366" s="66" t="s">
        <v>134</v>
      </c>
    </row>
    <row r="367" spans="1:9" ht="12.75">
      <c r="A367" s="266">
        <v>6.6</v>
      </c>
      <c r="B367" s="266"/>
      <c r="C367" s="124" t="s">
        <v>27</v>
      </c>
      <c r="D367" s="266">
        <v>8.59</v>
      </c>
      <c r="E367" s="266"/>
      <c r="G367" s="124" t="s">
        <v>133</v>
      </c>
      <c r="I367" s="66" t="s">
        <v>135</v>
      </c>
    </row>
    <row r="368" spans="1:9" ht="12.75">
      <c r="A368" s="266">
        <v>4.6</v>
      </c>
      <c r="B368" s="266"/>
      <c r="C368" s="124" t="s">
        <v>27</v>
      </c>
      <c r="D368" s="266">
        <v>6.59</v>
      </c>
      <c r="E368" s="266"/>
      <c r="G368" s="124" t="s">
        <v>133</v>
      </c>
      <c r="I368" s="66" t="s">
        <v>136</v>
      </c>
    </row>
    <row r="369" spans="1:9" ht="12.75">
      <c r="A369" s="266">
        <v>2.6</v>
      </c>
      <c r="B369" s="266"/>
      <c r="C369" s="124" t="s">
        <v>27</v>
      </c>
      <c r="D369" s="266">
        <v>4.59</v>
      </c>
      <c r="E369" s="266"/>
      <c r="G369" s="124" t="s">
        <v>133</v>
      </c>
      <c r="I369" s="66" t="s">
        <v>137</v>
      </c>
    </row>
    <row r="370" spans="1:9" ht="12.75">
      <c r="A370" s="266" t="s">
        <v>139</v>
      </c>
      <c r="B370" s="266"/>
      <c r="C370" s="266"/>
      <c r="D370" s="266"/>
      <c r="E370" s="266"/>
      <c r="G370" s="124" t="s">
        <v>133</v>
      </c>
      <c r="I370" s="66" t="s">
        <v>138</v>
      </c>
    </row>
    <row r="372" spans="1:30" ht="30" customHeight="1">
      <c r="A372" s="88" t="s">
        <v>141</v>
      </c>
      <c r="B372" s="89"/>
      <c r="C372" s="89"/>
      <c r="D372" s="89"/>
      <c r="E372" s="89"/>
      <c r="F372" s="89"/>
      <c r="G372" s="89"/>
      <c r="H372" s="89"/>
      <c r="I372" s="90"/>
      <c r="J372" s="258" t="s">
        <v>237</v>
      </c>
      <c r="K372" s="259"/>
      <c r="L372" s="259"/>
      <c r="M372" s="259"/>
      <c r="N372" s="259"/>
      <c r="O372" s="259"/>
      <c r="P372" s="259"/>
      <c r="Q372" s="259"/>
      <c r="R372" s="259"/>
      <c r="S372" s="259"/>
      <c r="T372" s="259"/>
      <c r="U372" s="259"/>
      <c r="V372" s="259"/>
      <c r="W372" s="248" t="s">
        <v>241</v>
      </c>
      <c r="X372" s="248"/>
      <c r="Y372" s="248"/>
      <c r="Z372" s="248"/>
      <c r="AA372" s="248"/>
      <c r="AB372" s="248"/>
      <c r="AC372" s="248"/>
      <c r="AD372" s="248"/>
    </row>
    <row r="373" spans="1:30" ht="30" customHeight="1">
      <c r="A373" s="249" t="s">
        <v>150</v>
      </c>
      <c r="B373" s="250"/>
      <c r="C373" s="250"/>
      <c r="D373" s="250"/>
      <c r="E373" s="250"/>
      <c r="F373" s="250"/>
      <c r="G373" s="250"/>
      <c r="H373" s="250"/>
      <c r="I373" s="251"/>
      <c r="J373" s="255" t="s">
        <v>238</v>
      </c>
      <c r="K373" s="256"/>
      <c r="L373" s="256"/>
      <c r="M373" s="256"/>
      <c r="N373" s="256"/>
      <c r="O373" s="256"/>
      <c r="P373" s="256"/>
      <c r="Q373" s="256"/>
      <c r="R373" s="256"/>
      <c r="S373" s="256"/>
      <c r="T373" s="256"/>
      <c r="U373" s="256"/>
      <c r="V373" s="257"/>
      <c r="W373" s="248" t="s">
        <v>243</v>
      </c>
      <c r="X373" s="248"/>
      <c r="Y373" s="248"/>
      <c r="Z373" s="248"/>
      <c r="AA373" s="248"/>
      <c r="AB373" s="248"/>
      <c r="AC373" s="248"/>
      <c r="AD373" s="248"/>
    </row>
    <row r="374" spans="1:30" ht="30" customHeight="1">
      <c r="A374" s="252"/>
      <c r="B374" s="253"/>
      <c r="C374" s="253"/>
      <c r="D374" s="253"/>
      <c r="E374" s="253"/>
      <c r="F374" s="253"/>
      <c r="G374" s="253"/>
      <c r="H374" s="253"/>
      <c r="I374" s="254"/>
      <c r="J374" s="258" t="s">
        <v>144</v>
      </c>
      <c r="K374" s="259"/>
      <c r="L374" s="259"/>
      <c r="M374" s="259"/>
      <c r="N374" s="259"/>
      <c r="O374" s="259"/>
      <c r="P374" s="259"/>
      <c r="Q374" s="259"/>
      <c r="R374" s="259"/>
      <c r="S374" s="259"/>
      <c r="T374" s="259"/>
      <c r="U374" s="259"/>
      <c r="V374" s="259"/>
      <c r="W374" s="248" t="s">
        <v>263</v>
      </c>
      <c r="X374" s="248"/>
      <c r="Y374" s="248"/>
      <c r="Z374" s="248"/>
      <c r="AA374" s="248"/>
      <c r="AB374" s="248"/>
      <c r="AC374" s="248"/>
      <c r="AD374" s="248"/>
    </row>
    <row r="375" spans="1:30" ht="30" customHeight="1">
      <c r="A375" s="88" t="s">
        <v>142</v>
      </c>
      <c r="B375" s="89"/>
      <c r="C375" s="89"/>
      <c r="D375" s="89"/>
      <c r="E375" s="89"/>
      <c r="F375" s="89"/>
      <c r="G375" s="89"/>
      <c r="H375" s="89"/>
      <c r="I375" s="90"/>
      <c r="J375" s="260" t="s">
        <v>145</v>
      </c>
      <c r="K375" s="261"/>
      <c r="L375" s="261"/>
      <c r="M375" s="261"/>
      <c r="N375" s="261"/>
      <c r="O375" s="261"/>
      <c r="P375" s="261"/>
      <c r="Q375" s="261"/>
      <c r="R375" s="261"/>
      <c r="S375" s="261"/>
      <c r="T375" s="261"/>
      <c r="U375" s="261"/>
      <c r="V375" s="261"/>
      <c r="W375" s="248" t="s">
        <v>264</v>
      </c>
      <c r="X375" s="248"/>
      <c r="Y375" s="248"/>
      <c r="Z375" s="248"/>
      <c r="AA375" s="248"/>
      <c r="AB375" s="248"/>
      <c r="AC375" s="248"/>
      <c r="AD375" s="248"/>
    </row>
    <row r="376" spans="1:30" ht="30" customHeight="1">
      <c r="A376" s="88" t="s">
        <v>143</v>
      </c>
      <c r="B376" s="89"/>
      <c r="C376" s="89"/>
      <c r="D376" s="89"/>
      <c r="E376" s="89"/>
      <c r="F376" s="89"/>
      <c r="G376" s="89"/>
      <c r="H376" s="89"/>
      <c r="I376" s="90"/>
      <c r="J376" s="246" t="s">
        <v>146</v>
      </c>
      <c r="K376" s="247"/>
      <c r="L376" s="247"/>
      <c r="M376" s="247"/>
      <c r="N376" s="247"/>
      <c r="O376" s="247"/>
      <c r="P376" s="247"/>
      <c r="Q376" s="247"/>
      <c r="R376" s="247"/>
      <c r="S376" s="247"/>
      <c r="T376" s="247"/>
      <c r="U376" s="247"/>
      <c r="V376" s="247"/>
      <c r="W376" s="248" t="s">
        <v>147</v>
      </c>
      <c r="X376" s="248"/>
      <c r="Y376" s="248"/>
      <c r="Z376" s="248"/>
      <c r="AA376" s="248"/>
      <c r="AB376" s="248"/>
      <c r="AC376" s="248"/>
      <c r="AD376" s="248"/>
    </row>
    <row r="379" spans="1:8" ht="12.75">
      <c r="A379" s="66" t="s">
        <v>37</v>
      </c>
      <c r="H379" s="66" t="s">
        <v>38</v>
      </c>
    </row>
    <row r="381" spans="1:17" ht="12.75">
      <c r="A381" s="66" t="s">
        <v>39</v>
      </c>
      <c r="D381" s="280" t="s">
        <v>242</v>
      </c>
      <c r="E381" s="280"/>
      <c r="F381" s="280"/>
      <c r="G381" s="280"/>
      <c r="H381" s="280"/>
      <c r="I381" s="280"/>
      <c r="J381" s="280"/>
      <c r="K381" s="280"/>
      <c r="L381" s="280"/>
      <c r="M381" s="280"/>
      <c r="N381" s="66" t="s">
        <v>40</v>
      </c>
      <c r="Q381" s="191" t="s">
        <v>477</v>
      </c>
    </row>
    <row r="382" spans="1:15" ht="12.75">
      <c r="A382" s="66" t="s">
        <v>42</v>
      </c>
      <c r="H382" s="66" t="s">
        <v>43</v>
      </c>
      <c r="O382" s="66" t="s">
        <v>44</v>
      </c>
    </row>
    <row r="383" spans="1:25" ht="12.75">
      <c r="A383" s="66" t="s">
        <v>45</v>
      </c>
      <c r="F383" s="267" t="s">
        <v>261</v>
      </c>
      <c r="G383" s="267"/>
      <c r="H383" s="267"/>
      <c r="I383" s="267"/>
      <c r="J383" s="267"/>
      <c r="K383" s="267"/>
      <c r="L383" s="267"/>
      <c r="M383" s="267"/>
      <c r="N383" s="267"/>
      <c r="O383" s="267"/>
      <c r="P383" s="267"/>
      <c r="Q383" s="267"/>
      <c r="R383" s="267"/>
      <c r="S383" s="267"/>
      <c r="T383" s="267"/>
      <c r="U383" s="267"/>
      <c r="V383" s="267"/>
      <c r="W383" s="267"/>
      <c r="X383" s="267"/>
      <c r="Y383" s="267"/>
    </row>
    <row r="384" spans="1:30" ht="12.75">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row>
    <row r="385" spans="1:30" ht="12.75">
      <c r="A385" s="276" t="s">
        <v>46</v>
      </c>
      <c r="B385" s="274"/>
      <c r="C385" s="274"/>
      <c r="D385" s="274"/>
      <c r="E385" s="274"/>
      <c r="F385" s="274"/>
      <c r="G385" s="274"/>
      <c r="H385" s="274"/>
      <c r="I385" s="274"/>
      <c r="J385" s="274"/>
      <c r="K385" s="274"/>
      <c r="L385" s="274"/>
      <c r="M385" s="274"/>
      <c r="N385" s="274"/>
      <c r="O385" s="274"/>
      <c r="P385" s="274"/>
      <c r="Q385" s="274"/>
      <c r="R385" s="274"/>
      <c r="S385" s="274"/>
      <c r="T385" s="274"/>
      <c r="U385" s="274"/>
      <c r="V385" s="274"/>
      <c r="W385" s="274"/>
      <c r="X385" s="274"/>
      <c r="Y385" s="274"/>
      <c r="Z385" s="277"/>
      <c r="AA385" s="97" t="s">
        <v>47</v>
      </c>
      <c r="AB385" s="97" t="s">
        <v>50</v>
      </c>
      <c r="AC385" s="268" t="s">
        <v>49</v>
      </c>
      <c r="AD385" s="9" t="s">
        <v>99</v>
      </c>
    </row>
    <row r="386" spans="1:30" ht="12.75">
      <c r="A386" s="278"/>
      <c r="B386" s="275"/>
      <c r="C386" s="275"/>
      <c r="D386" s="275"/>
      <c r="E386" s="275"/>
      <c r="F386" s="275"/>
      <c r="G386" s="275"/>
      <c r="H386" s="275"/>
      <c r="I386" s="275"/>
      <c r="J386" s="275"/>
      <c r="K386" s="275"/>
      <c r="L386" s="275"/>
      <c r="M386" s="275"/>
      <c r="N386" s="275"/>
      <c r="O386" s="275"/>
      <c r="P386" s="275"/>
      <c r="Q386" s="275"/>
      <c r="R386" s="275"/>
      <c r="S386" s="275"/>
      <c r="T386" s="275"/>
      <c r="U386" s="275"/>
      <c r="V386" s="275"/>
      <c r="W386" s="275"/>
      <c r="X386" s="275"/>
      <c r="Y386" s="275"/>
      <c r="Z386" s="279"/>
      <c r="AA386" s="8" t="s">
        <v>48</v>
      </c>
      <c r="AB386" s="8" t="s">
        <v>51</v>
      </c>
      <c r="AC386" s="269"/>
      <c r="AD386" s="8" t="s">
        <v>48</v>
      </c>
    </row>
    <row r="387" spans="1:30" ht="12.75">
      <c r="A387" s="98" t="s">
        <v>52</v>
      </c>
      <c r="B387" s="66" t="s">
        <v>53</v>
      </c>
      <c r="AA387" s="99"/>
      <c r="AB387" s="100"/>
      <c r="AC387" s="100"/>
      <c r="AD387" s="101"/>
    </row>
    <row r="388" spans="2:30" ht="12.75">
      <c r="B388" s="66" t="s">
        <v>54</v>
      </c>
      <c r="C388" s="66" t="s">
        <v>55</v>
      </c>
      <c r="AA388" s="102"/>
      <c r="AB388" s="103"/>
      <c r="AC388" s="103"/>
      <c r="AD388" s="104"/>
    </row>
    <row r="389" spans="3:30" ht="12" customHeight="1">
      <c r="C389" s="32">
        <v>1</v>
      </c>
      <c r="D389" s="72" t="s">
        <v>56</v>
      </c>
      <c r="E389" s="73"/>
      <c r="F389" s="73"/>
      <c r="G389" s="73"/>
      <c r="H389" s="73"/>
      <c r="I389" s="73"/>
      <c r="J389" s="73"/>
      <c r="K389" s="73"/>
      <c r="L389" s="73"/>
      <c r="M389" s="73"/>
      <c r="N389" s="73"/>
      <c r="O389" s="73"/>
      <c r="P389" s="73"/>
      <c r="Q389" s="73"/>
      <c r="R389" s="73"/>
      <c r="S389" s="73"/>
      <c r="T389" s="73"/>
      <c r="U389" s="73"/>
      <c r="V389" s="73"/>
      <c r="W389" s="73"/>
      <c r="X389" s="73"/>
      <c r="Y389" s="73"/>
      <c r="Z389" s="74"/>
      <c r="AA389" s="92">
        <v>8</v>
      </c>
      <c r="AB389" s="92">
        <v>8</v>
      </c>
      <c r="AC389" s="93">
        <f>AVERAGE(AA389:AB389)</f>
        <v>8</v>
      </c>
      <c r="AD389" s="105" t="str">
        <f>IF(AC389&gt;=8.6,"O",IF(AC389&gt;=6.6,"VS",IF(AC389&gt;=4.6,"S",IF(AC389&gt;=2.6,"U",IF(AC389&gt;=2.59,"P")))))</f>
        <v>VS</v>
      </c>
    </row>
    <row r="390" spans="3:30" ht="12" customHeight="1">
      <c r="C390" s="32">
        <v>2</v>
      </c>
      <c r="D390" s="33" t="s">
        <v>100</v>
      </c>
      <c r="E390" s="73"/>
      <c r="F390" s="73"/>
      <c r="G390" s="73"/>
      <c r="H390" s="73"/>
      <c r="I390" s="73"/>
      <c r="J390" s="73"/>
      <c r="K390" s="73"/>
      <c r="L390" s="73"/>
      <c r="M390" s="73"/>
      <c r="N390" s="73"/>
      <c r="O390" s="73"/>
      <c r="P390" s="73"/>
      <c r="Q390" s="73"/>
      <c r="R390" s="73"/>
      <c r="S390" s="73"/>
      <c r="T390" s="73"/>
      <c r="U390" s="73"/>
      <c r="V390" s="73"/>
      <c r="W390" s="73"/>
      <c r="X390" s="73"/>
      <c r="Y390" s="73"/>
      <c r="Z390" s="74"/>
      <c r="AA390" s="92">
        <v>8</v>
      </c>
      <c r="AB390" s="92">
        <v>10</v>
      </c>
      <c r="AC390" s="93">
        <f aca="true" t="shared" si="18" ref="AC390:AC399">AVERAGE(AA390:AB390)</f>
        <v>9</v>
      </c>
      <c r="AD390" s="105" t="str">
        <f aca="true" t="shared" si="19" ref="AD390:AD406">IF(AC390&gt;=8.6,"O",IF(AC390&gt;=6.6,"VS",IF(AC390&gt;=4.6,"S",IF(AC390&gt;=2.6,"U",IF(AC390&gt;=2.59,"P")))))</f>
        <v>O</v>
      </c>
    </row>
    <row r="391" spans="3:30" ht="12" customHeight="1">
      <c r="C391" s="32">
        <v>3</v>
      </c>
      <c r="D391" s="72" t="s">
        <v>57</v>
      </c>
      <c r="E391" s="73"/>
      <c r="F391" s="73"/>
      <c r="G391" s="73"/>
      <c r="H391" s="73"/>
      <c r="I391" s="73"/>
      <c r="J391" s="73"/>
      <c r="K391" s="73"/>
      <c r="L391" s="73"/>
      <c r="M391" s="73"/>
      <c r="N391" s="73"/>
      <c r="O391" s="73"/>
      <c r="P391" s="73"/>
      <c r="Q391" s="73"/>
      <c r="R391" s="73"/>
      <c r="S391" s="73"/>
      <c r="T391" s="73"/>
      <c r="U391" s="73"/>
      <c r="V391" s="73"/>
      <c r="W391" s="73"/>
      <c r="X391" s="73"/>
      <c r="Y391" s="73"/>
      <c r="Z391" s="74"/>
      <c r="AA391" s="92">
        <v>8</v>
      </c>
      <c r="AB391" s="92">
        <v>8</v>
      </c>
      <c r="AC391" s="93">
        <f t="shared" si="18"/>
        <v>8</v>
      </c>
      <c r="AD391" s="105" t="str">
        <f t="shared" si="19"/>
        <v>VS</v>
      </c>
    </row>
    <row r="392" spans="3:30" ht="12" customHeight="1">
      <c r="C392" s="32">
        <v>4</v>
      </c>
      <c r="D392" s="72" t="s">
        <v>58</v>
      </c>
      <c r="E392" s="73"/>
      <c r="F392" s="73"/>
      <c r="G392" s="73"/>
      <c r="H392" s="73"/>
      <c r="I392" s="73"/>
      <c r="J392" s="73"/>
      <c r="K392" s="73"/>
      <c r="L392" s="73"/>
      <c r="M392" s="73"/>
      <c r="N392" s="73"/>
      <c r="O392" s="73"/>
      <c r="P392" s="73"/>
      <c r="Q392" s="73"/>
      <c r="R392" s="73"/>
      <c r="S392" s="73"/>
      <c r="T392" s="73"/>
      <c r="U392" s="73"/>
      <c r="V392" s="73"/>
      <c r="W392" s="73"/>
      <c r="X392" s="73"/>
      <c r="Y392" s="73"/>
      <c r="Z392" s="74"/>
      <c r="AA392" s="92">
        <v>8</v>
      </c>
      <c r="AB392" s="92">
        <v>8</v>
      </c>
      <c r="AC392" s="93">
        <f t="shared" si="18"/>
        <v>8</v>
      </c>
      <c r="AD392" s="105" t="str">
        <f t="shared" si="19"/>
        <v>VS</v>
      </c>
    </row>
    <row r="393" spans="3:30" ht="12" customHeight="1">
      <c r="C393" s="32">
        <v>5</v>
      </c>
      <c r="D393" s="72" t="s">
        <v>59</v>
      </c>
      <c r="E393" s="73"/>
      <c r="F393" s="73"/>
      <c r="G393" s="73"/>
      <c r="H393" s="73"/>
      <c r="I393" s="73"/>
      <c r="J393" s="73"/>
      <c r="K393" s="73"/>
      <c r="L393" s="73"/>
      <c r="M393" s="73"/>
      <c r="N393" s="73"/>
      <c r="O393" s="73"/>
      <c r="P393" s="73"/>
      <c r="Q393" s="73"/>
      <c r="R393" s="73"/>
      <c r="S393" s="73"/>
      <c r="T393" s="73"/>
      <c r="U393" s="73"/>
      <c r="V393" s="73"/>
      <c r="W393" s="73"/>
      <c r="X393" s="73"/>
      <c r="Y393" s="73"/>
      <c r="Z393" s="74"/>
      <c r="AA393" s="92">
        <v>8</v>
      </c>
      <c r="AB393" s="92">
        <v>8</v>
      </c>
      <c r="AC393" s="93">
        <f t="shared" si="18"/>
        <v>8</v>
      </c>
      <c r="AD393" s="105" t="str">
        <f t="shared" si="19"/>
        <v>VS</v>
      </c>
    </row>
    <row r="394" spans="3:30" ht="12" customHeight="1">
      <c r="C394" s="32">
        <v>6</v>
      </c>
      <c r="D394" s="72" t="s">
        <v>60</v>
      </c>
      <c r="E394" s="73"/>
      <c r="F394" s="73"/>
      <c r="G394" s="73"/>
      <c r="H394" s="73"/>
      <c r="I394" s="73"/>
      <c r="J394" s="73"/>
      <c r="K394" s="73"/>
      <c r="L394" s="73"/>
      <c r="M394" s="73"/>
      <c r="N394" s="73"/>
      <c r="O394" s="73"/>
      <c r="P394" s="73"/>
      <c r="Q394" s="73"/>
      <c r="R394" s="73"/>
      <c r="S394" s="73"/>
      <c r="T394" s="73"/>
      <c r="U394" s="73"/>
      <c r="V394" s="73"/>
      <c r="W394" s="73"/>
      <c r="X394" s="73"/>
      <c r="Y394" s="73"/>
      <c r="Z394" s="74"/>
      <c r="AA394" s="92">
        <v>8</v>
      </c>
      <c r="AB394" s="92">
        <v>8</v>
      </c>
      <c r="AC394" s="93">
        <f t="shared" si="18"/>
        <v>8</v>
      </c>
      <c r="AD394" s="105" t="str">
        <f t="shared" si="19"/>
        <v>VS</v>
      </c>
    </row>
    <row r="395" spans="3:30" ht="12" customHeight="1">
      <c r="C395" s="32">
        <v>7</v>
      </c>
      <c r="D395" s="72" t="s">
        <v>61</v>
      </c>
      <c r="E395" s="73"/>
      <c r="F395" s="73"/>
      <c r="G395" s="73"/>
      <c r="H395" s="73"/>
      <c r="I395" s="73"/>
      <c r="J395" s="73"/>
      <c r="K395" s="73"/>
      <c r="L395" s="73"/>
      <c r="M395" s="73"/>
      <c r="N395" s="73"/>
      <c r="O395" s="73"/>
      <c r="P395" s="73"/>
      <c r="Q395" s="73"/>
      <c r="R395" s="73"/>
      <c r="S395" s="73"/>
      <c r="T395" s="73"/>
      <c r="U395" s="73"/>
      <c r="V395" s="73"/>
      <c r="W395" s="73"/>
      <c r="X395" s="73"/>
      <c r="Y395" s="73"/>
      <c r="Z395" s="74"/>
      <c r="AA395" s="92">
        <v>8</v>
      </c>
      <c r="AB395" s="92">
        <v>8</v>
      </c>
      <c r="AC395" s="93">
        <f t="shared" si="18"/>
        <v>8</v>
      </c>
      <c r="AD395" s="105" t="str">
        <f t="shared" si="19"/>
        <v>VS</v>
      </c>
    </row>
    <row r="396" spans="3:30" ht="12" customHeight="1">
      <c r="C396" s="32">
        <v>8</v>
      </c>
      <c r="D396" s="72" t="s">
        <v>62</v>
      </c>
      <c r="E396" s="73"/>
      <c r="F396" s="73"/>
      <c r="G396" s="73"/>
      <c r="H396" s="73"/>
      <c r="I396" s="73"/>
      <c r="J396" s="73"/>
      <c r="K396" s="73"/>
      <c r="L396" s="73"/>
      <c r="M396" s="73"/>
      <c r="N396" s="73"/>
      <c r="O396" s="73"/>
      <c r="P396" s="73"/>
      <c r="Q396" s="73"/>
      <c r="R396" s="73"/>
      <c r="S396" s="73"/>
      <c r="T396" s="73"/>
      <c r="U396" s="73"/>
      <c r="V396" s="73"/>
      <c r="W396" s="73"/>
      <c r="X396" s="73"/>
      <c r="Y396" s="73"/>
      <c r="Z396" s="74"/>
      <c r="AA396" s="92">
        <v>8</v>
      </c>
      <c r="AB396" s="92">
        <v>8</v>
      </c>
      <c r="AC396" s="93">
        <f t="shared" si="18"/>
        <v>8</v>
      </c>
      <c r="AD396" s="105" t="str">
        <f t="shared" si="19"/>
        <v>VS</v>
      </c>
    </row>
    <row r="397" spans="3:30" ht="12" customHeight="1">
      <c r="C397" s="32">
        <v>9</v>
      </c>
      <c r="D397" s="72" t="s">
        <v>63</v>
      </c>
      <c r="E397" s="73"/>
      <c r="F397" s="73"/>
      <c r="G397" s="73"/>
      <c r="H397" s="73"/>
      <c r="I397" s="73"/>
      <c r="J397" s="73"/>
      <c r="K397" s="73"/>
      <c r="L397" s="73"/>
      <c r="M397" s="73"/>
      <c r="N397" s="73"/>
      <c r="O397" s="73"/>
      <c r="P397" s="73"/>
      <c r="Q397" s="73"/>
      <c r="R397" s="73"/>
      <c r="S397" s="73"/>
      <c r="T397" s="73"/>
      <c r="U397" s="73"/>
      <c r="V397" s="73"/>
      <c r="W397" s="73"/>
      <c r="X397" s="73"/>
      <c r="Y397" s="73"/>
      <c r="Z397" s="74"/>
      <c r="AA397" s="92">
        <v>8</v>
      </c>
      <c r="AB397" s="92">
        <v>8</v>
      </c>
      <c r="AC397" s="93">
        <f t="shared" si="18"/>
        <v>8</v>
      </c>
      <c r="AD397" s="105" t="str">
        <f t="shared" si="19"/>
        <v>VS</v>
      </c>
    </row>
    <row r="398" spans="3:30" ht="12" customHeight="1">
      <c r="C398" s="32">
        <v>10</v>
      </c>
      <c r="D398" s="72" t="s">
        <v>64</v>
      </c>
      <c r="E398" s="73"/>
      <c r="F398" s="73"/>
      <c r="G398" s="73"/>
      <c r="H398" s="73"/>
      <c r="I398" s="73"/>
      <c r="J398" s="73"/>
      <c r="K398" s="73"/>
      <c r="L398" s="73"/>
      <c r="M398" s="73"/>
      <c r="N398" s="73"/>
      <c r="O398" s="73"/>
      <c r="P398" s="73"/>
      <c r="Q398" s="73"/>
      <c r="R398" s="73"/>
      <c r="S398" s="73"/>
      <c r="T398" s="73"/>
      <c r="U398" s="73"/>
      <c r="V398" s="73"/>
      <c r="W398" s="73"/>
      <c r="X398" s="73"/>
      <c r="Y398" s="73"/>
      <c r="Z398" s="74"/>
      <c r="AA398" s="92">
        <v>8</v>
      </c>
      <c r="AB398" s="92">
        <v>8</v>
      </c>
      <c r="AC398" s="93">
        <f t="shared" si="18"/>
        <v>8</v>
      </c>
      <c r="AD398" s="105" t="str">
        <f t="shared" si="19"/>
        <v>VS</v>
      </c>
    </row>
    <row r="399" spans="3:30" ht="12" customHeight="1">
      <c r="C399" s="32">
        <v>11</v>
      </c>
      <c r="D399" s="72" t="s">
        <v>65</v>
      </c>
      <c r="E399" s="73"/>
      <c r="F399" s="73"/>
      <c r="G399" s="73"/>
      <c r="H399" s="73"/>
      <c r="I399" s="73"/>
      <c r="J399" s="73"/>
      <c r="K399" s="73"/>
      <c r="L399" s="73"/>
      <c r="M399" s="73"/>
      <c r="N399" s="73"/>
      <c r="O399" s="73"/>
      <c r="P399" s="73"/>
      <c r="Q399" s="73"/>
      <c r="R399" s="73"/>
      <c r="S399" s="73"/>
      <c r="T399" s="73"/>
      <c r="U399" s="73"/>
      <c r="V399" s="73"/>
      <c r="W399" s="73"/>
      <c r="X399" s="73"/>
      <c r="Y399" s="73"/>
      <c r="Z399" s="74"/>
      <c r="AA399" s="92">
        <v>8</v>
      </c>
      <c r="AB399" s="92">
        <v>10</v>
      </c>
      <c r="AC399" s="93">
        <f t="shared" si="18"/>
        <v>9</v>
      </c>
      <c r="AD399" s="105" t="str">
        <f t="shared" si="19"/>
        <v>O</v>
      </c>
    </row>
    <row r="400" spans="3:30" ht="12" customHeight="1">
      <c r="C400" s="13"/>
      <c r="D400" s="75" t="s">
        <v>66</v>
      </c>
      <c r="E400" s="73"/>
      <c r="F400" s="73"/>
      <c r="G400" s="73"/>
      <c r="H400" s="73"/>
      <c r="I400" s="73"/>
      <c r="J400" s="73"/>
      <c r="K400" s="73"/>
      <c r="L400" s="73"/>
      <c r="M400" s="73"/>
      <c r="N400" s="73"/>
      <c r="O400" s="73"/>
      <c r="P400" s="73"/>
      <c r="Q400" s="73"/>
      <c r="R400" s="73"/>
      <c r="S400" s="73"/>
      <c r="T400" s="73"/>
      <c r="U400" s="73"/>
      <c r="V400" s="73"/>
      <c r="W400" s="73"/>
      <c r="X400" s="73"/>
      <c r="Y400" s="73"/>
      <c r="Z400" s="74"/>
      <c r="AA400" s="94"/>
      <c r="AB400" s="94"/>
      <c r="AC400" s="95"/>
      <c r="AD400" s="94"/>
    </row>
    <row r="401" spans="3:30" ht="12" customHeight="1">
      <c r="C401" s="32">
        <v>12</v>
      </c>
      <c r="D401" s="72" t="s">
        <v>101</v>
      </c>
      <c r="E401" s="73"/>
      <c r="F401" s="73"/>
      <c r="G401" s="73"/>
      <c r="H401" s="73"/>
      <c r="I401" s="73"/>
      <c r="J401" s="73"/>
      <c r="K401" s="73"/>
      <c r="L401" s="73"/>
      <c r="M401" s="73"/>
      <c r="N401" s="73"/>
      <c r="O401" s="73"/>
      <c r="P401" s="73"/>
      <c r="Q401" s="73"/>
      <c r="R401" s="73"/>
      <c r="S401" s="73"/>
      <c r="T401" s="73"/>
      <c r="U401" s="73"/>
      <c r="V401" s="73"/>
      <c r="W401" s="73"/>
      <c r="X401" s="73"/>
      <c r="Y401" s="73"/>
      <c r="Z401" s="74"/>
      <c r="AA401" s="92">
        <v>8</v>
      </c>
      <c r="AB401" s="92">
        <v>8</v>
      </c>
      <c r="AC401" s="93">
        <f>AVERAGE(AA401:AB401)</f>
        <v>8</v>
      </c>
      <c r="AD401" s="105" t="str">
        <f t="shared" si="19"/>
        <v>VS</v>
      </c>
    </row>
    <row r="402" spans="3:30" ht="12" customHeight="1">
      <c r="C402" s="32">
        <v>13</v>
      </c>
      <c r="D402" s="72" t="s">
        <v>67</v>
      </c>
      <c r="E402" s="73"/>
      <c r="F402" s="73"/>
      <c r="G402" s="73"/>
      <c r="H402" s="73"/>
      <c r="I402" s="73"/>
      <c r="J402" s="73"/>
      <c r="K402" s="73"/>
      <c r="L402" s="73"/>
      <c r="M402" s="73"/>
      <c r="N402" s="73"/>
      <c r="O402" s="73"/>
      <c r="P402" s="73"/>
      <c r="Q402" s="73"/>
      <c r="R402" s="73"/>
      <c r="S402" s="73"/>
      <c r="T402" s="73"/>
      <c r="U402" s="73"/>
      <c r="V402" s="73"/>
      <c r="W402" s="73"/>
      <c r="X402" s="73"/>
      <c r="Y402" s="73"/>
      <c r="Z402" s="74"/>
      <c r="AA402" s="92">
        <v>8</v>
      </c>
      <c r="AB402" s="92">
        <v>8</v>
      </c>
      <c r="AC402" s="93">
        <f>AVERAGE(AA402:AB402)</f>
        <v>8</v>
      </c>
      <c r="AD402" s="105" t="str">
        <f t="shared" si="19"/>
        <v>VS</v>
      </c>
    </row>
    <row r="403" spans="3:30" ht="12" customHeight="1">
      <c r="C403" s="32">
        <v>14</v>
      </c>
      <c r="D403" s="72" t="s">
        <v>102</v>
      </c>
      <c r="E403" s="73"/>
      <c r="F403" s="73"/>
      <c r="G403" s="73"/>
      <c r="H403" s="73"/>
      <c r="I403" s="73"/>
      <c r="J403" s="73"/>
      <c r="K403" s="73"/>
      <c r="L403" s="73"/>
      <c r="M403" s="73"/>
      <c r="N403" s="73"/>
      <c r="O403" s="73"/>
      <c r="P403" s="73"/>
      <c r="Q403" s="73"/>
      <c r="R403" s="73"/>
      <c r="S403" s="73"/>
      <c r="T403" s="73"/>
      <c r="U403" s="73"/>
      <c r="V403" s="73"/>
      <c r="W403" s="73"/>
      <c r="X403" s="73"/>
      <c r="Y403" s="73"/>
      <c r="Z403" s="74"/>
      <c r="AA403" s="92">
        <v>8</v>
      </c>
      <c r="AB403" s="92">
        <v>8</v>
      </c>
      <c r="AC403" s="93">
        <f>AVERAGE(AA403:AB403)</f>
        <v>8</v>
      </c>
      <c r="AD403" s="105" t="str">
        <f t="shared" si="19"/>
        <v>VS</v>
      </c>
    </row>
    <row r="404" spans="3:30" ht="12" customHeight="1">
      <c r="C404" s="13"/>
      <c r="D404" s="75" t="s">
        <v>68</v>
      </c>
      <c r="E404" s="73"/>
      <c r="F404" s="73"/>
      <c r="G404" s="73"/>
      <c r="H404" s="73"/>
      <c r="I404" s="73"/>
      <c r="J404" s="73"/>
      <c r="K404" s="73"/>
      <c r="L404" s="73"/>
      <c r="M404" s="73"/>
      <c r="N404" s="73"/>
      <c r="O404" s="73"/>
      <c r="P404" s="73"/>
      <c r="Q404" s="73"/>
      <c r="R404" s="73"/>
      <c r="S404" s="73"/>
      <c r="T404" s="73"/>
      <c r="U404" s="73"/>
      <c r="V404" s="73"/>
      <c r="W404" s="73"/>
      <c r="X404" s="73"/>
      <c r="Y404" s="73"/>
      <c r="Z404" s="74"/>
      <c r="AA404" s="94"/>
      <c r="AB404" s="94"/>
      <c r="AC404" s="95"/>
      <c r="AD404" s="94"/>
    </row>
    <row r="405" spans="3:30" ht="12" customHeight="1">
      <c r="C405" s="32">
        <v>15</v>
      </c>
      <c r="D405" s="72" t="s">
        <v>69</v>
      </c>
      <c r="E405" s="73"/>
      <c r="F405" s="73"/>
      <c r="G405" s="73"/>
      <c r="H405" s="73"/>
      <c r="I405" s="73"/>
      <c r="J405" s="73"/>
      <c r="K405" s="73"/>
      <c r="L405" s="73"/>
      <c r="M405" s="73"/>
      <c r="N405" s="73"/>
      <c r="O405" s="73"/>
      <c r="P405" s="73"/>
      <c r="Q405" s="73"/>
      <c r="R405" s="73"/>
      <c r="S405" s="73"/>
      <c r="T405" s="73"/>
      <c r="U405" s="73"/>
      <c r="V405" s="73"/>
      <c r="W405" s="73"/>
      <c r="X405" s="73"/>
      <c r="Y405" s="73"/>
      <c r="Z405" s="74"/>
      <c r="AA405" s="92">
        <v>8</v>
      </c>
      <c r="AB405" s="92">
        <v>8</v>
      </c>
      <c r="AC405" s="93">
        <f>AVERAGE(AA405:AB405)</f>
        <v>8</v>
      </c>
      <c r="AD405" s="105" t="str">
        <f t="shared" si="19"/>
        <v>VS</v>
      </c>
    </row>
    <row r="406" spans="3:30" ht="12" customHeight="1">
      <c r="C406" s="32">
        <v>16</v>
      </c>
      <c r="D406" s="72" t="s">
        <v>103</v>
      </c>
      <c r="E406" s="73"/>
      <c r="F406" s="73"/>
      <c r="G406" s="73"/>
      <c r="H406" s="73"/>
      <c r="I406" s="73"/>
      <c r="J406" s="73"/>
      <c r="K406" s="73"/>
      <c r="L406" s="73"/>
      <c r="M406" s="73"/>
      <c r="N406" s="73"/>
      <c r="O406" s="73"/>
      <c r="P406" s="73"/>
      <c r="Q406" s="73"/>
      <c r="R406" s="73"/>
      <c r="S406" s="73"/>
      <c r="T406" s="73"/>
      <c r="U406" s="73"/>
      <c r="V406" s="73"/>
      <c r="W406" s="73"/>
      <c r="X406" s="73"/>
      <c r="Y406" s="73"/>
      <c r="Z406" s="74"/>
      <c r="AA406" s="92">
        <v>8</v>
      </c>
      <c r="AB406" s="92">
        <v>8</v>
      </c>
      <c r="AC406" s="93">
        <f>AVERAGE(AA406:AB406)</f>
        <v>8</v>
      </c>
      <c r="AD406" s="105" t="str">
        <f t="shared" si="19"/>
        <v>VS</v>
      </c>
    </row>
    <row r="407" spans="3:30" ht="12.75">
      <c r="C407" s="76"/>
      <c r="D407" s="77" t="s">
        <v>70</v>
      </c>
      <c r="E407" s="76"/>
      <c r="F407" s="76"/>
      <c r="G407" s="76"/>
      <c r="H407" s="76"/>
      <c r="I407" s="76"/>
      <c r="J407" s="76"/>
      <c r="K407" s="76"/>
      <c r="L407" s="76"/>
      <c r="M407" s="76"/>
      <c r="N407" s="76"/>
      <c r="O407" s="76"/>
      <c r="P407" s="76"/>
      <c r="Q407" s="76"/>
      <c r="R407" s="76"/>
      <c r="S407" s="76"/>
      <c r="T407" s="76"/>
      <c r="U407" s="76"/>
      <c r="V407" s="76"/>
      <c r="W407" s="76"/>
      <c r="X407" s="76"/>
      <c r="Y407" s="76"/>
      <c r="Z407" s="76"/>
      <c r="AA407" s="92">
        <f>SUM(AA389:AA406)</f>
        <v>128</v>
      </c>
      <c r="AB407" s="92">
        <f>SUM(AB389:AB406)</f>
        <v>132</v>
      </c>
      <c r="AC407" s="96">
        <f>AVERAGE(AA407:AB407)</f>
        <v>130</v>
      </c>
      <c r="AD407" s="92"/>
    </row>
    <row r="408" spans="3:30" ht="12.75">
      <c r="C408" s="76"/>
      <c r="D408" s="35" t="s">
        <v>218</v>
      </c>
      <c r="AA408" s="106">
        <f>AVERAGE(AA389:AA406)*45%</f>
        <v>3.6</v>
      </c>
      <c r="AB408" s="106">
        <f>AVERAGE(AB389:AB406)*45%</f>
        <v>3.7125</v>
      </c>
      <c r="AC408" s="107">
        <f>AVERAGE(AA408:AB408)</f>
        <v>3.65625</v>
      </c>
      <c r="AD408" s="108"/>
    </row>
    <row r="409" spans="2:3" ht="12.75">
      <c r="B409" s="66" t="s">
        <v>71</v>
      </c>
      <c r="C409" s="66" t="s">
        <v>72</v>
      </c>
    </row>
    <row r="410" spans="3:30" ht="12" customHeight="1">
      <c r="C410" s="32">
        <v>1</v>
      </c>
      <c r="D410" s="72" t="s">
        <v>73</v>
      </c>
      <c r="E410" s="73"/>
      <c r="F410" s="73"/>
      <c r="G410" s="73"/>
      <c r="H410" s="73"/>
      <c r="I410" s="73"/>
      <c r="J410" s="73"/>
      <c r="K410" s="73"/>
      <c r="L410" s="73"/>
      <c r="M410" s="73"/>
      <c r="N410" s="73"/>
      <c r="O410" s="73"/>
      <c r="P410" s="73"/>
      <c r="Q410" s="73"/>
      <c r="R410" s="73"/>
      <c r="S410" s="73"/>
      <c r="T410" s="73"/>
      <c r="U410" s="73"/>
      <c r="V410" s="73"/>
      <c r="W410" s="73"/>
      <c r="X410" s="73"/>
      <c r="Y410" s="73"/>
      <c r="Z410" s="74"/>
      <c r="AA410" s="92">
        <v>0</v>
      </c>
      <c r="AB410" s="92">
        <v>0</v>
      </c>
      <c r="AC410" s="96">
        <f aca="true" t="shared" si="20" ref="AC410:AC415">AVERAGE(AA410:AB410)</f>
        <v>0</v>
      </c>
      <c r="AD410" s="109"/>
    </row>
    <row r="411" spans="3:30" ht="12" customHeight="1">
      <c r="C411" s="32">
        <v>2</v>
      </c>
      <c r="D411" s="31" t="s">
        <v>104</v>
      </c>
      <c r="E411" s="73"/>
      <c r="F411" s="73"/>
      <c r="G411" s="73"/>
      <c r="H411" s="73"/>
      <c r="I411" s="73"/>
      <c r="J411" s="73"/>
      <c r="K411" s="73"/>
      <c r="L411" s="73"/>
      <c r="M411" s="73"/>
      <c r="N411" s="73"/>
      <c r="O411" s="73"/>
      <c r="P411" s="73"/>
      <c r="Q411" s="73"/>
      <c r="R411" s="73"/>
      <c r="S411" s="73"/>
      <c r="T411" s="73"/>
      <c r="U411" s="73"/>
      <c r="V411" s="73"/>
      <c r="W411" s="73"/>
      <c r="X411" s="73"/>
      <c r="Y411" s="73"/>
      <c r="Z411" s="74"/>
      <c r="AA411" s="92">
        <v>0</v>
      </c>
      <c r="AB411" s="92">
        <v>0</v>
      </c>
      <c r="AC411" s="96">
        <f t="shared" si="20"/>
        <v>0</v>
      </c>
      <c r="AD411" s="109"/>
    </row>
    <row r="412" spans="3:30" ht="12" customHeight="1">
      <c r="C412" s="32">
        <v>3</v>
      </c>
      <c r="D412" s="72" t="s">
        <v>74</v>
      </c>
      <c r="E412" s="73"/>
      <c r="F412" s="73"/>
      <c r="G412" s="73"/>
      <c r="H412" s="73"/>
      <c r="I412" s="73"/>
      <c r="J412" s="73"/>
      <c r="K412" s="73"/>
      <c r="L412" s="73"/>
      <c r="M412" s="73"/>
      <c r="N412" s="73"/>
      <c r="O412" s="73"/>
      <c r="P412" s="73"/>
      <c r="Q412" s="73"/>
      <c r="R412" s="73"/>
      <c r="S412" s="73"/>
      <c r="T412" s="73"/>
      <c r="U412" s="73"/>
      <c r="V412" s="73"/>
      <c r="W412" s="73"/>
      <c r="X412" s="73"/>
      <c r="Y412" s="73"/>
      <c r="Z412" s="74"/>
      <c r="AA412" s="92">
        <v>0</v>
      </c>
      <c r="AB412" s="92">
        <v>0</v>
      </c>
      <c r="AC412" s="96">
        <f t="shared" si="20"/>
        <v>0</v>
      </c>
      <c r="AD412" s="109"/>
    </row>
    <row r="413" spans="3:30" ht="27" customHeight="1">
      <c r="C413" s="34">
        <v>4</v>
      </c>
      <c r="D413" s="270" t="s">
        <v>75</v>
      </c>
      <c r="E413" s="271"/>
      <c r="F413" s="271"/>
      <c r="G413" s="271"/>
      <c r="H413" s="271"/>
      <c r="I413" s="271"/>
      <c r="J413" s="271"/>
      <c r="K413" s="271"/>
      <c r="L413" s="271"/>
      <c r="M413" s="271"/>
      <c r="N413" s="271"/>
      <c r="O413" s="271"/>
      <c r="P413" s="271"/>
      <c r="Q413" s="271"/>
      <c r="R413" s="271"/>
      <c r="S413" s="271"/>
      <c r="T413" s="271"/>
      <c r="U413" s="271"/>
      <c r="V413" s="271"/>
      <c r="W413" s="271"/>
      <c r="X413" s="271"/>
      <c r="Y413" s="271"/>
      <c r="Z413" s="272"/>
      <c r="AA413" s="92">
        <v>0</v>
      </c>
      <c r="AB413" s="92">
        <v>0</v>
      </c>
      <c r="AC413" s="96">
        <f t="shared" si="20"/>
        <v>0</v>
      </c>
      <c r="AD413" s="109"/>
    </row>
    <row r="414" spans="3:30" ht="12.75">
      <c r="C414" s="76"/>
      <c r="D414" s="77" t="s">
        <v>70</v>
      </c>
      <c r="E414" s="76"/>
      <c r="F414" s="76"/>
      <c r="G414" s="76"/>
      <c r="H414" s="76"/>
      <c r="I414" s="76"/>
      <c r="J414" s="76"/>
      <c r="K414" s="76"/>
      <c r="L414" s="76"/>
      <c r="M414" s="76"/>
      <c r="N414" s="76"/>
      <c r="O414" s="76"/>
      <c r="P414" s="76"/>
      <c r="Q414" s="76"/>
      <c r="R414" s="76"/>
      <c r="S414" s="76"/>
      <c r="T414" s="76"/>
      <c r="U414" s="76"/>
      <c r="V414" s="76"/>
      <c r="W414" s="76"/>
      <c r="X414" s="76"/>
      <c r="Y414" s="76"/>
      <c r="Z414" s="76"/>
      <c r="AA414" s="92">
        <f>SUM(AA410:AA413)</f>
        <v>0</v>
      </c>
      <c r="AB414" s="92">
        <f>SUM(AB410:AB413)</f>
        <v>0</v>
      </c>
      <c r="AC414" s="96">
        <f t="shared" si="20"/>
        <v>0</v>
      </c>
      <c r="AD414" s="92"/>
    </row>
    <row r="415" spans="3:30" ht="12.75">
      <c r="C415" s="76"/>
      <c r="D415" s="77" t="s">
        <v>220</v>
      </c>
      <c r="AA415" s="110">
        <f>AVERAGE(AA410:AA413)*15%</f>
        <v>0</v>
      </c>
      <c r="AB415" s="111">
        <f>AVERAGE(AB410:AB413)*15%</f>
        <v>0</v>
      </c>
      <c r="AC415" s="112">
        <f t="shared" si="20"/>
        <v>0</v>
      </c>
      <c r="AD415" s="125"/>
    </row>
    <row r="416" spans="2:3" ht="12.75">
      <c r="B416" s="66" t="s">
        <v>76</v>
      </c>
      <c r="C416" s="66" t="s">
        <v>77</v>
      </c>
    </row>
    <row r="417" spans="3:30" ht="12.75">
      <c r="C417" s="32">
        <v>1</v>
      </c>
      <c r="D417" s="72" t="s">
        <v>78</v>
      </c>
      <c r="E417" s="73"/>
      <c r="F417" s="73"/>
      <c r="G417" s="73"/>
      <c r="H417" s="73"/>
      <c r="I417" s="73"/>
      <c r="J417" s="73"/>
      <c r="K417" s="73"/>
      <c r="L417" s="73"/>
      <c r="M417" s="73"/>
      <c r="N417" s="73"/>
      <c r="O417" s="73"/>
      <c r="P417" s="73"/>
      <c r="Q417" s="73"/>
      <c r="R417" s="73"/>
      <c r="S417" s="73"/>
      <c r="T417" s="73"/>
      <c r="U417" s="73"/>
      <c r="V417" s="73"/>
      <c r="W417" s="73"/>
      <c r="X417" s="73"/>
      <c r="Y417" s="73"/>
      <c r="Z417" s="74"/>
      <c r="AA417" s="92">
        <v>4</v>
      </c>
      <c r="AB417" s="92">
        <v>4</v>
      </c>
      <c r="AC417" s="113">
        <f>AVERAGE(AA417:AB417)</f>
        <v>4</v>
      </c>
      <c r="AD417" s="105" t="str">
        <f>IF(AC417&gt;=8.6,"O",IF(AC417&gt;=6.6,"VS",IF(AC417&gt;=4.6,"S",IF(AC417&gt;=2.6,"U",IF(AC417&gt;=2.59,"P")))))</f>
        <v>U</v>
      </c>
    </row>
    <row r="418" spans="3:30" ht="12.75">
      <c r="C418" s="76"/>
      <c r="D418" s="77" t="s">
        <v>70</v>
      </c>
      <c r="E418" s="76"/>
      <c r="F418" s="76"/>
      <c r="G418" s="76"/>
      <c r="H418" s="76"/>
      <c r="I418" s="76"/>
      <c r="J418" s="76"/>
      <c r="K418" s="76"/>
      <c r="L418" s="76"/>
      <c r="M418" s="76"/>
      <c r="N418" s="76"/>
      <c r="O418" s="76"/>
      <c r="P418" s="76"/>
      <c r="Q418" s="76"/>
      <c r="R418" s="76"/>
      <c r="S418" s="76"/>
      <c r="T418" s="76"/>
      <c r="U418" s="76"/>
      <c r="V418" s="76"/>
      <c r="W418" s="76"/>
      <c r="X418" s="76"/>
      <c r="Y418" s="76"/>
      <c r="Z418" s="76"/>
      <c r="AA418" s="92">
        <f>SUM(AA417:AA417)</f>
        <v>4</v>
      </c>
      <c r="AB418" s="92">
        <f>SUM(AB417:AB417)</f>
        <v>4</v>
      </c>
      <c r="AC418" s="113">
        <f>AVERAGE(AA418:AB418)</f>
        <v>4</v>
      </c>
      <c r="AD418" s="105" t="str">
        <f>IF(AC418&gt;=8.6,"O",IF(AC418&gt;=6.6,"VS",IF(AC418&gt;=4.6,"S",IF(AC418&gt;=2.6,"U",IF(AC418&gt;=2.59,"P")))))</f>
        <v>U</v>
      </c>
    </row>
    <row r="419" spans="3:30" ht="12.75">
      <c r="C419" s="76"/>
      <c r="D419" s="77" t="s">
        <v>79</v>
      </c>
      <c r="AA419" s="114">
        <f>AVERAGE(AA417:AA417)*20%</f>
        <v>0.8</v>
      </c>
      <c r="AB419" s="114">
        <f>AVERAGE(AB417:AB417)*20%</f>
        <v>0.8</v>
      </c>
      <c r="AC419" s="115">
        <f>AVERAGE(AA419:AB419)</f>
        <v>0.8</v>
      </c>
      <c r="AD419" s="108"/>
    </row>
    <row r="420" spans="2:30" ht="12.75">
      <c r="B420" s="66" t="s">
        <v>80</v>
      </c>
      <c r="C420" s="66" t="s">
        <v>81</v>
      </c>
      <c r="AD420" s="198"/>
    </row>
    <row r="421" spans="3:30" ht="12" customHeight="1">
      <c r="C421" s="32">
        <v>1</v>
      </c>
      <c r="D421" s="72" t="s">
        <v>85</v>
      </c>
      <c r="E421" s="73"/>
      <c r="F421" s="73"/>
      <c r="G421" s="73"/>
      <c r="H421" s="73"/>
      <c r="I421" s="73"/>
      <c r="J421" s="73"/>
      <c r="K421" s="73"/>
      <c r="L421" s="73"/>
      <c r="M421" s="73"/>
      <c r="N421" s="73"/>
      <c r="O421" s="73"/>
      <c r="P421" s="73"/>
      <c r="Q421" s="73"/>
      <c r="R421" s="73"/>
      <c r="S421" s="73"/>
      <c r="T421" s="73"/>
      <c r="U421" s="73"/>
      <c r="V421" s="73"/>
      <c r="W421" s="73"/>
      <c r="X421" s="73"/>
      <c r="Y421" s="73"/>
      <c r="Z421" s="74"/>
      <c r="AA421" s="92">
        <v>8</v>
      </c>
      <c r="AB421" s="92">
        <v>8</v>
      </c>
      <c r="AC421" s="93">
        <f aca="true" t="shared" si="21" ref="AC421:AC427">AVERAGE(AA421:AB421)</f>
        <v>8</v>
      </c>
      <c r="AD421" s="105" t="str">
        <f>IF(AC421&gt;=8.6,"O",IF(AC421&gt;=6.6,"VS",IF(AC421&gt;=4.6,"S",IF(AC421&gt;=2.6,"U",IF(AC421&gt;=2.59,"P")))))</f>
        <v>VS</v>
      </c>
    </row>
    <row r="422" spans="3:30" ht="12" customHeight="1">
      <c r="C422" s="32">
        <v>2</v>
      </c>
      <c r="D422" s="72" t="s">
        <v>105</v>
      </c>
      <c r="E422" s="73"/>
      <c r="F422" s="73"/>
      <c r="G422" s="73"/>
      <c r="H422" s="73"/>
      <c r="I422" s="73"/>
      <c r="J422" s="73"/>
      <c r="K422" s="73"/>
      <c r="L422" s="73"/>
      <c r="M422" s="73"/>
      <c r="N422" s="73"/>
      <c r="O422" s="73"/>
      <c r="P422" s="73"/>
      <c r="Q422" s="73"/>
      <c r="R422" s="73"/>
      <c r="S422" s="73"/>
      <c r="T422" s="73"/>
      <c r="U422" s="73"/>
      <c r="V422" s="73"/>
      <c r="W422" s="73"/>
      <c r="X422" s="73"/>
      <c r="Y422" s="73"/>
      <c r="Z422" s="74"/>
      <c r="AA422" s="92">
        <v>8</v>
      </c>
      <c r="AB422" s="92">
        <v>8</v>
      </c>
      <c r="AC422" s="93">
        <f t="shared" si="21"/>
        <v>8</v>
      </c>
      <c r="AD422" s="105" t="str">
        <f>IF(AC422&gt;=8.6,"O",IF(AC422&gt;=6.6,"VS",IF(AC422&gt;=4.6,"S",IF(AC422&gt;=2.6,"U",IF(AC422&gt;=2.59,"P")))))</f>
        <v>VS</v>
      </c>
    </row>
    <row r="423" spans="3:30" ht="12" customHeight="1">
      <c r="C423" s="32">
        <v>3</v>
      </c>
      <c r="D423" s="33" t="s">
        <v>86</v>
      </c>
      <c r="E423" s="73"/>
      <c r="F423" s="73"/>
      <c r="G423" s="73"/>
      <c r="H423" s="73"/>
      <c r="I423" s="73"/>
      <c r="J423" s="73"/>
      <c r="K423" s="73"/>
      <c r="L423" s="73"/>
      <c r="M423" s="73"/>
      <c r="N423" s="73"/>
      <c r="O423" s="73"/>
      <c r="P423" s="73"/>
      <c r="Q423" s="73"/>
      <c r="R423" s="73"/>
      <c r="S423" s="73"/>
      <c r="T423" s="73"/>
      <c r="U423" s="73"/>
      <c r="V423" s="73"/>
      <c r="W423" s="73"/>
      <c r="X423" s="73"/>
      <c r="Y423" s="73"/>
      <c r="Z423" s="74"/>
      <c r="AA423" s="92">
        <v>8</v>
      </c>
      <c r="AB423" s="92">
        <v>8</v>
      </c>
      <c r="AC423" s="93">
        <f t="shared" si="21"/>
        <v>8</v>
      </c>
      <c r="AD423" s="105" t="str">
        <f>IF(AC423&gt;=8.6,"O",IF(AC423&gt;=6.6,"VS",IF(AC423&gt;=4.6,"S",IF(AC423&gt;=2.6,"U",IF(AC423&gt;=2.59,"P")))))</f>
        <v>VS</v>
      </c>
    </row>
    <row r="424" spans="3:30" ht="12" customHeight="1">
      <c r="C424" s="32">
        <v>4</v>
      </c>
      <c r="D424" s="72" t="s">
        <v>87</v>
      </c>
      <c r="E424" s="73"/>
      <c r="F424" s="73"/>
      <c r="G424" s="73"/>
      <c r="H424" s="73"/>
      <c r="I424" s="73"/>
      <c r="J424" s="73"/>
      <c r="K424" s="73"/>
      <c r="L424" s="73"/>
      <c r="M424" s="73"/>
      <c r="N424" s="73"/>
      <c r="O424" s="73"/>
      <c r="P424" s="73"/>
      <c r="Q424" s="73"/>
      <c r="R424" s="73"/>
      <c r="S424" s="73"/>
      <c r="T424" s="73"/>
      <c r="U424" s="73"/>
      <c r="V424" s="73"/>
      <c r="W424" s="73"/>
      <c r="X424" s="73"/>
      <c r="Y424" s="73"/>
      <c r="Z424" s="74"/>
      <c r="AA424" s="92">
        <v>6</v>
      </c>
      <c r="AB424" s="92">
        <v>8</v>
      </c>
      <c r="AC424" s="93">
        <f t="shared" si="21"/>
        <v>7</v>
      </c>
      <c r="AD424" s="105" t="str">
        <f>IF(AC424&gt;=8.6,"O",IF(AC424&gt;=6.6,"VS",IF(AC424&gt;=4.6,"S",IF(AC424&gt;=2.6,"U",IF(AC424&gt;=2.59,"P")))))</f>
        <v>VS</v>
      </c>
    </row>
    <row r="425" spans="3:30" ht="12" customHeight="1">
      <c r="C425" s="32">
        <v>5</v>
      </c>
      <c r="D425" s="72" t="s">
        <v>88</v>
      </c>
      <c r="E425" s="73"/>
      <c r="F425" s="73"/>
      <c r="G425" s="73"/>
      <c r="H425" s="73"/>
      <c r="I425" s="73"/>
      <c r="J425" s="73"/>
      <c r="K425" s="73"/>
      <c r="L425" s="73"/>
      <c r="M425" s="73"/>
      <c r="N425" s="73"/>
      <c r="O425" s="73"/>
      <c r="P425" s="73"/>
      <c r="Q425" s="73"/>
      <c r="R425" s="73"/>
      <c r="S425" s="73"/>
      <c r="T425" s="73"/>
      <c r="U425" s="73"/>
      <c r="V425" s="73"/>
      <c r="W425" s="73"/>
      <c r="X425" s="73"/>
      <c r="Y425" s="73"/>
      <c r="Z425" s="74"/>
      <c r="AA425" s="92">
        <v>6</v>
      </c>
      <c r="AB425" s="92">
        <v>8</v>
      </c>
      <c r="AC425" s="93">
        <f t="shared" si="21"/>
        <v>7</v>
      </c>
      <c r="AD425" s="105" t="str">
        <f>IF(AC425&gt;=8.6,"O",IF(AC425&gt;=6.6,"VS",IF(AC425&gt;=4.6,"S",IF(AC425&gt;=2.6,"U",IF(AC425&gt;=2.59,"P")))))</f>
        <v>VS</v>
      </c>
    </row>
    <row r="426" spans="3:30" ht="12.75">
      <c r="C426" s="76"/>
      <c r="D426" s="77" t="s">
        <v>70</v>
      </c>
      <c r="E426" s="76"/>
      <c r="F426" s="76"/>
      <c r="G426" s="76"/>
      <c r="H426" s="76"/>
      <c r="I426" s="76"/>
      <c r="J426" s="76"/>
      <c r="K426" s="76"/>
      <c r="L426" s="76"/>
      <c r="M426" s="76"/>
      <c r="N426" s="76"/>
      <c r="O426" s="76"/>
      <c r="P426" s="76"/>
      <c r="Q426" s="76"/>
      <c r="R426" s="76"/>
      <c r="S426" s="76"/>
      <c r="T426" s="76"/>
      <c r="U426" s="76"/>
      <c r="V426" s="76"/>
      <c r="W426" s="76"/>
      <c r="X426" s="76"/>
      <c r="Y426" s="76"/>
      <c r="Z426" s="76"/>
      <c r="AA426" s="92">
        <f>SUM(AA421:AA425)</f>
        <v>36</v>
      </c>
      <c r="AB426" s="92">
        <f>SUM(AB421:AB425)</f>
        <v>40</v>
      </c>
      <c r="AC426" s="93">
        <f t="shared" si="21"/>
        <v>38</v>
      </c>
      <c r="AD426" s="105"/>
    </row>
    <row r="427" spans="3:30" ht="12.75">
      <c r="C427" s="76"/>
      <c r="D427" s="77" t="s">
        <v>221</v>
      </c>
      <c r="AA427" s="110">
        <f>AVERAGE(AA421:AA425)*5%</f>
        <v>0.36000000000000004</v>
      </c>
      <c r="AB427" s="111">
        <f>AVERAGE(AB421:AB425)*5%</f>
        <v>0.4</v>
      </c>
      <c r="AC427" s="115">
        <f t="shared" si="21"/>
        <v>0.38</v>
      </c>
      <c r="AD427" s="108"/>
    </row>
    <row r="428" spans="4:30" ht="12.75">
      <c r="D428" s="66" t="s">
        <v>82</v>
      </c>
      <c r="AA428" s="109"/>
      <c r="AB428" s="109"/>
      <c r="AC428" s="109"/>
      <c r="AD428" s="223"/>
    </row>
    <row r="430" spans="1:2" ht="12.75">
      <c r="A430" s="66" t="s">
        <v>83</v>
      </c>
      <c r="B430" s="66" t="s">
        <v>84</v>
      </c>
    </row>
    <row r="431" spans="2:26" ht="12.75">
      <c r="B431" s="273" t="s">
        <v>106</v>
      </c>
      <c r="C431" s="273"/>
      <c r="D431" s="273"/>
      <c r="E431" s="273"/>
      <c r="F431" s="273"/>
      <c r="G431" s="273"/>
      <c r="H431" s="273"/>
      <c r="I431" s="273"/>
      <c r="J431" s="273"/>
      <c r="K431" s="273"/>
      <c r="L431" s="273"/>
      <c r="M431" s="273"/>
      <c r="N431" s="273"/>
      <c r="O431" s="273"/>
      <c r="P431" s="273"/>
      <c r="Q431" s="273"/>
      <c r="R431" s="273"/>
      <c r="S431" s="273"/>
      <c r="T431" s="273"/>
      <c r="U431" s="273"/>
      <c r="V431" s="273"/>
      <c r="W431" s="273"/>
      <c r="X431" s="273"/>
      <c r="Y431" s="273"/>
      <c r="Z431" s="273"/>
    </row>
    <row r="432" spans="2:26" ht="12.75">
      <c r="B432" s="273"/>
      <c r="C432" s="273"/>
      <c r="D432" s="273"/>
      <c r="E432" s="273"/>
      <c r="F432" s="273"/>
      <c r="G432" s="273"/>
      <c r="H432" s="273"/>
      <c r="I432" s="273"/>
      <c r="J432" s="273"/>
      <c r="K432" s="273"/>
      <c r="L432" s="273"/>
      <c r="M432" s="273"/>
      <c r="N432" s="273"/>
      <c r="O432" s="273"/>
      <c r="P432" s="273"/>
      <c r="Q432" s="273"/>
      <c r="R432" s="273"/>
      <c r="S432" s="273"/>
      <c r="T432" s="273"/>
      <c r="U432" s="273"/>
      <c r="V432" s="273"/>
      <c r="W432" s="273"/>
      <c r="X432" s="273"/>
      <c r="Y432" s="273"/>
      <c r="Z432" s="273"/>
    </row>
    <row r="433" spans="3:30" ht="12" customHeight="1">
      <c r="C433" s="32">
        <v>1</v>
      </c>
      <c r="D433" s="72" t="s">
        <v>89</v>
      </c>
      <c r="E433" s="73"/>
      <c r="F433" s="73"/>
      <c r="G433" s="73"/>
      <c r="H433" s="73"/>
      <c r="I433" s="73"/>
      <c r="J433" s="73"/>
      <c r="K433" s="73"/>
      <c r="L433" s="73"/>
      <c r="M433" s="73"/>
      <c r="N433" s="73"/>
      <c r="O433" s="73"/>
      <c r="P433" s="73"/>
      <c r="Q433" s="73"/>
      <c r="R433" s="73"/>
      <c r="S433" s="73"/>
      <c r="T433" s="73"/>
      <c r="U433" s="73"/>
      <c r="V433" s="73"/>
      <c r="W433" s="73"/>
      <c r="X433" s="73"/>
      <c r="Y433" s="73"/>
      <c r="Z433" s="74"/>
      <c r="AA433" s="92">
        <v>8</v>
      </c>
      <c r="AB433" s="92">
        <v>8</v>
      </c>
      <c r="AC433" s="113">
        <f aca="true" t="shared" si="22" ref="AC433:AC442">AVERAGE(AA433:AB433)</f>
        <v>8</v>
      </c>
      <c r="AD433" s="105" t="str">
        <f aca="true" t="shared" si="23" ref="AD433:AD442">IF(AC433&gt;=8.6,"O",IF(AC433&gt;=6.6,"VS",IF(AC433&gt;=4.6,"S",IF(AC433&gt;=2.6,"U",IF(AC433&gt;=2.59,"P")))))</f>
        <v>VS</v>
      </c>
    </row>
    <row r="434" spans="3:30" ht="12" customHeight="1">
      <c r="C434" s="32">
        <v>2</v>
      </c>
      <c r="D434" s="72" t="s">
        <v>90</v>
      </c>
      <c r="E434" s="73"/>
      <c r="F434" s="73"/>
      <c r="G434" s="73"/>
      <c r="H434" s="73"/>
      <c r="I434" s="73"/>
      <c r="J434" s="73"/>
      <c r="K434" s="73"/>
      <c r="L434" s="73"/>
      <c r="M434" s="73"/>
      <c r="N434" s="73"/>
      <c r="O434" s="73"/>
      <c r="P434" s="73"/>
      <c r="Q434" s="73"/>
      <c r="R434" s="73"/>
      <c r="S434" s="73"/>
      <c r="T434" s="73"/>
      <c r="U434" s="73"/>
      <c r="V434" s="73"/>
      <c r="W434" s="73"/>
      <c r="X434" s="73"/>
      <c r="Y434" s="73"/>
      <c r="Z434" s="74"/>
      <c r="AA434" s="92">
        <v>8</v>
      </c>
      <c r="AB434" s="92">
        <v>8</v>
      </c>
      <c r="AC434" s="113">
        <f t="shared" si="22"/>
        <v>8</v>
      </c>
      <c r="AD434" s="105" t="str">
        <f t="shared" si="23"/>
        <v>VS</v>
      </c>
    </row>
    <row r="435" spans="3:30" ht="12" customHeight="1">
      <c r="C435" s="32">
        <v>3</v>
      </c>
      <c r="D435" s="72" t="s">
        <v>91</v>
      </c>
      <c r="E435" s="73"/>
      <c r="F435" s="73"/>
      <c r="G435" s="73"/>
      <c r="H435" s="73"/>
      <c r="I435" s="73"/>
      <c r="J435" s="73"/>
      <c r="K435" s="73"/>
      <c r="L435" s="73"/>
      <c r="M435" s="73"/>
      <c r="N435" s="73"/>
      <c r="O435" s="73"/>
      <c r="P435" s="73"/>
      <c r="Q435" s="73"/>
      <c r="R435" s="73"/>
      <c r="S435" s="73"/>
      <c r="T435" s="73"/>
      <c r="U435" s="73"/>
      <c r="V435" s="73"/>
      <c r="W435" s="73"/>
      <c r="X435" s="73"/>
      <c r="Y435" s="73"/>
      <c r="Z435" s="74"/>
      <c r="AA435" s="92">
        <v>6</v>
      </c>
      <c r="AB435" s="92">
        <v>10</v>
      </c>
      <c r="AC435" s="113">
        <f t="shared" si="22"/>
        <v>8</v>
      </c>
      <c r="AD435" s="105" t="str">
        <f t="shared" si="23"/>
        <v>VS</v>
      </c>
    </row>
    <row r="436" spans="3:30" ht="12" customHeight="1">
      <c r="C436" s="32">
        <v>4</v>
      </c>
      <c r="D436" s="72" t="s">
        <v>92</v>
      </c>
      <c r="E436" s="73"/>
      <c r="F436" s="73"/>
      <c r="G436" s="73"/>
      <c r="H436" s="73"/>
      <c r="I436" s="73"/>
      <c r="J436" s="73"/>
      <c r="K436" s="73"/>
      <c r="L436" s="73"/>
      <c r="M436" s="73"/>
      <c r="N436" s="73"/>
      <c r="O436" s="73"/>
      <c r="P436" s="73"/>
      <c r="Q436" s="73"/>
      <c r="R436" s="73"/>
      <c r="S436" s="73"/>
      <c r="T436" s="73"/>
      <c r="U436" s="73"/>
      <c r="V436" s="73"/>
      <c r="W436" s="73"/>
      <c r="X436" s="73"/>
      <c r="Y436" s="73"/>
      <c r="Z436" s="74"/>
      <c r="AA436" s="92">
        <v>6</v>
      </c>
      <c r="AB436" s="92">
        <v>8</v>
      </c>
      <c r="AC436" s="113">
        <f t="shared" si="22"/>
        <v>7</v>
      </c>
      <c r="AD436" s="105" t="str">
        <f t="shared" si="23"/>
        <v>VS</v>
      </c>
    </row>
    <row r="437" spans="3:30" ht="12" customHeight="1">
      <c r="C437" s="32">
        <v>5</v>
      </c>
      <c r="D437" s="72" t="s">
        <v>93</v>
      </c>
      <c r="E437" s="73"/>
      <c r="F437" s="73"/>
      <c r="G437" s="73"/>
      <c r="H437" s="73"/>
      <c r="I437" s="73"/>
      <c r="J437" s="73"/>
      <c r="K437" s="73"/>
      <c r="L437" s="73"/>
      <c r="M437" s="73"/>
      <c r="N437" s="73"/>
      <c r="O437" s="73"/>
      <c r="P437" s="73"/>
      <c r="Q437" s="73"/>
      <c r="R437" s="73"/>
      <c r="S437" s="73"/>
      <c r="T437" s="73"/>
      <c r="U437" s="73"/>
      <c r="V437" s="73"/>
      <c r="W437" s="73"/>
      <c r="X437" s="73"/>
      <c r="Y437" s="73"/>
      <c r="Z437" s="74"/>
      <c r="AA437" s="92">
        <v>8</v>
      </c>
      <c r="AB437" s="92">
        <v>10</v>
      </c>
      <c r="AC437" s="113">
        <f t="shared" si="22"/>
        <v>9</v>
      </c>
      <c r="AD437" s="105" t="str">
        <f t="shared" si="23"/>
        <v>O</v>
      </c>
    </row>
    <row r="438" spans="3:30" ht="12" customHeight="1">
      <c r="C438" s="32">
        <v>6</v>
      </c>
      <c r="D438" s="72" t="s">
        <v>94</v>
      </c>
      <c r="E438" s="73"/>
      <c r="F438" s="73"/>
      <c r="G438" s="73"/>
      <c r="H438" s="73"/>
      <c r="I438" s="73"/>
      <c r="J438" s="73"/>
      <c r="K438" s="73"/>
      <c r="L438" s="73"/>
      <c r="M438" s="73"/>
      <c r="N438" s="73"/>
      <c r="O438" s="73"/>
      <c r="P438" s="73"/>
      <c r="Q438" s="73"/>
      <c r="R438" s="73"/>
      <c r="S438" s="73"/>
      <c r="T438" s="73"/>
      <c r="U438" s="73"/>
      <c r="V438" s="73"/>
      <c r="W438" s="73"/>
      <c r="X438" s="73"/>
      <c r="Y438" s="73"/>
      <c r="Z438" s="74"/>
      <c r="AA438" s="92">
        <v>6</v>
      </c>
      <c r="AB438" s="92">
        <v>8</v>
      </c>
      <c r="AC438" s="113">
        <f t="shared" si="22"/>
        <v>7</v>
      </c>
      <c r="AD438" s="105" t="str">
        <f t="shared" si="23"/>
        <v>VS</v>
      </c>
    </row>
    <row r="439" spans="3:30" ht="12" customHeight="1">
      <c r="C439" s="32">
        <v>7</v>
      </c>
      <c r="D439" s="31" t="s">
        <v>95</v>
      </c>
      <c r="E439" s="73"/>
      <c r="F439" s="73"/>
      <c r="G439" s="73"/>
      <c r="H439" s="73"/>
      <c r="I439" s="73"/>
      <c r="J439" s="73"/>
      <c r="K439" s="73"/>
      <c r="L439" s="73"/>
      <c r="M439" s="73"/>
      <c r="N439" s="73"/>
      <c r="O439" s="73"/>
      <c r="P439" s="73"/>
      <c r="Q439" s="73"/>
      <c r="R439" s="73"/>
      <c r="S439" s="73"/>
      <c r="T439" s="73"/>
      <c r="U439" s="73"/>
      <c r="V439" s="73"/>
      <c r="W439" s="73"/>
      <c r="X439" s="73"/>
      <c r="Y439" s="73"/>
      <c r="Z439" s="74"/>
      <c r="AA439" s="92">
        <v>6</v>
      </c>
      <c r="AB439" s="92">
        <v>8</v>
      </c>
      <c r="AC439" s="113">
        <f t="shared" si="22"/>
        <v>7</v>
      </c>
      <c r="AD439" s="105" t="str">
        <f t="shared" si="23"/>
        <v>VS</v>
      </c>
    </row>
    <row r="440" spans="3:30" ht="12" customHeight="1">
      <c r="C440" s="32">
        <v>8</v>
      </c>
      <c r="D440" s="72" t="s">
        <v>96</v>
      </c>
      <c r="E440" s="73"/>
      <c r="F440" s="73"/>
      <c r="G440" s="73"/>
      <c r="H440" s="73"/>
      <c r="I440" s="73"/>
      <c r="J440" s="73"/>
      <c r="K440" s="73"/>
      <c r="L440" s="73"/>
      <c r="M440" s="73"/>
      <c r="N440" s="73"/>
      <c r="O440" s="73"/>
      <c r="P440" s="73"/>
      <c r="Q440" s="73"/>
      <c r="R440" s="73"/>
      <c r="S440" s="73"/>
      <c r="T440" s="73"/>
      <c r="U440" s="73"/>
      <c r="V440" s="73"/>
      <c r="W440" s="73"/>
      <c r="X440" s="73"/>
      <c r="Y440" s="73"/>
      <c r="Z440" s="74"/>
      <c r="AA440" s="92">
        <v>6</v>
      </c>
      <c r="AB440" s="92">
        <v>6</v>
      </c>
      <c r="AC440" s="113">
        <f t="shared" si="22"/>
        <v>6</v>
      </c>
      <c r="AD440" s="105" t="str">
        <f t="shared" si="23"/>
        <v>S</v>
      </c>
    </row>
    <row r="441" spans="3:30" ht="12" customHeight="1">
      <c r="C441" s="32">
        <v>9</v>
      </c>
      <c r="D441" s="72" t="s">
        <v>97</v>
      </c>
      <c r="E441" s="73"/>
      <c r="F441" s="73"/>
      <c r="G441" s="73"/>
      <c r="H441" s="73"/>
      <c r="I441" s="73"/>
      <c r="J441" s="73"/>
      <c r="K441" s="73"/>
      <c r="L441" s="73"/>
      <c r="M441" s="73"/>
      <c r="N441" s="73"/>
      <c r="O441" s="73"/>
      <c r="P441" s="73"/>
      <c r="Q441" s="73"/>
      <c r="R441" s="73"/>
      <c r="S441" s="73"/>
      <c r="T441" s="73"/>
      <c r="U441" s="73"/>
      <c r="V441" s="73"/>
      <c r="W441" s="73"/>
      <c r="X441" s="73"/>
      <c r="Y441" s="73"/>
      <c r="Z441" s="74"/>
      <c r="AA441" s="92">
        <v>8</v>
      </c>
      <c r="AB441" s="92">
        <v>10</v>
      </c>
      <c r="AC441" s="113">
        <f t="shared" si="22"/>
        <v>9</v>
      </c>
      <c r="AD441" s="105" t="str">
        <f t="shared" si="23"/>
        <v>O</v>
      </c>
    </row>
    <row r="442" spans="3:30" ht="12" customHeight="1">
      <c r="C442" s="32">
        <v>10</v>
      </c>
      <c r="D442" s="72" t="s">
        <v>98</v>
      </c>
      <c r="E442" s="73"/>
      <c r="F442" s="73"/>
      <c r="G442" s="73"/>
      <c r="H442" s="73"/>
      <c r="I442" s="73"/>
      <c r="J442" s="73"/>
      <c r="K442" s="73"/>
      <c r="L442" s="73"/>
      <c r="M442" s="73"/>
      <c r="N442" s="73"/>
      <c r="O442" s="73"/>
      <c r="P442" s="73"/>
      <c r="Q442" s="73"/>
      <c r="R442" s="73"/>
      <c r="S442" s="73"/>
      <c r="T442" s="73"/>
      <c r="U442" s="73"/>
      <c r="V442" s="73"/>
      <c r="W442" s="73"/>
      <c r="X442" s="73"/>
      <c r="Y442" s="73"/>
      <c r="Z442" s="74"/>
      <c r="AA442" s="92">
        <v>8</v>
      </c>
      <c r="AB442" s="92">
        <v>8</v>
      </c>
      <c r="AC442" s="113">
        <f t="shared" si="22"/>
        <v>8</v>
      </c>
      <c r="AD442" s="105" t="str">
        <f t="shared" si="23"/>
        <v>VS</v>
      </c>
    </row>
    <row r="443" spans="3:30" ht="12.75">
      <c r="C443" s="76"/>
      <c r="D443" s="77" t="s">
        <v>70</v>
      </c>
      <c r="E443" s="76"/>
      <c r="F443" s="76"/>
      <c r="G443" s="76"/>
      <c r="H443" s="76"/>
      <c r="I443" s="76"/>
      <c r="J443" s="76"/>
      <c r="K443" s="76"/>
      <c r="L443" s="76"/>
      <c r="M443" s="76"/>
      <c r="N443" s="76"/>
      <c r="O443" s="76"/>
      <c r="P443" s="76"/>
      <c r="Q443" s="76"/>
      <c r="R443" s="76"/>
      <c r="S443" s="76"/>
      <c r="T443" s="76"/>
      <c r="U443" s="76"/>
      <c r="V443" s="76"/>
      <c r="W443" s="76"/>
      <c r="X443" s="76"/>
      <c r="Y443" s="76"/>
      <c r="Z443" s="76"/>
      <c r="AA443" s="92">
        <f>SUM(AA433:AA442)</f>
        <v>70</v>
      </c>
      <c r="AB443" s="92">
        <f>SUM(AB433:AB442)</f>
        <v>84</v>
      </c>
      <c r="AC443" s="113">
        <f>AVERAGE(AA443:AB443)</f>
        <v>77</v>
      </c>
      <c r="AD443" s="105"/>
    </row>
    <row r="444" spans="3:30" ht="12.75">
      <c r="C444" s="76"/>
      <c r="D444" s="77" t="s">
        <v>222</v>
      </c>
      <c r="AA444" s="106">
        <f>AVERAGE(AA433:AA442)*20%</f>
        <v>1.4000000000000001</v>
      </c>
      <c r="AB444" s="106">
        <f>AVERAGE(AB433:AB442)*20%</f>
        <v>1.6800000000000002</v>
      </c>
      <c r="AC444" s="107">
        <f>AVERAGE(AA444:AB444)</f>
        <v>1.54</v>
      </c>
      <c r="AD444" s="108"/>
    </row>
    <row r="445" spans="3:4" ht="12.75">
      <c r="C445" s="76"/>
      <c r="D445" s="77"/>
    </row>
    <row r="446" spans="1:30" ht="12.75">
      <c r="A446" s="276" t="s">
        <v>46</v>
      </c>
      <c r="B446" s="274"/>
      <c r="C446" s="274"/>
      <c r="D446" s="274"/>
      <c r="E446" s="274"/>
      <c r="F446" s="274"/>
      <c r="G446" s="274"/>
      <c r="H446" s="274"/>
      <c r="I446" s="274"/>
      <c r="J446" s="274"/>
      <c r="K446" s="274"/>
      <c r="L446" s="274"/>
      <c r="M446" s="274"/>
      <c r="N446" s="274"/>
      <c r="O446" s="274"/>
      <c r="P446" s="274"/>
      <c r="Q446" s="274"/>
      <c r="R446" s="274"/>
      <c r="S446" s="274"/>
      <c r="T446" s="274"/>
      <c r="U446" s="274"/>
      <c r="V446" s="274"/>
      <c r="W446" s="274"/>
      <c r="X446" s="274"/>
      <c r="Y446" s="274"/>
      <c r="Z446" s="277"/>
      <c r="AA446" s="97" t="s">
        <v>47</v>
      </c>
      <c r="AB446" s="97" t="s">
        <v>50</v>
      </c>
      <c r="AC446" s="268" t="s">
        <v>49</v>
      </c>
      <c r="AD446" s="9" t="s">
        <v>99</v>
      </c>
    </row>
    <row r="447" spans="1:30" ht="12.75">
      <c r="A447" s="278"/>
      <c r="B447" s="275"/>
      <c r="C447" s="275"/>
      <c r="D447" s="275"/>
      <c r="E447" s="275"/>
      <c r="F447" s="275"/>
      <c r="G447" s="275"/>
      <c r="H447" s="275"/>
      <c r="I447" s="275"/>
      <c r="J447" s="275"/>
      <c r="K447" s="275"/>
      <c r="L447" s="275"/>
      <c r="M447" s="275"/>
      <c r="N447" s="275"/>
      <c r="O447" s="275"/>
      <c r="P447" s="275"/>
      <c r="Q447" s="275"/>
      <c r="R447" s="275"/>
      <c r="S447" s="275"/>
      <c r="T447" s="275"/>
      <c r="U447" s="275"/>
      <c r="V447" s="275"/>
      <c r="W447" s="275"/>
      <c r="X447" s="275"/>
      <c r="Y447" s="275"/>
      <c r="Z447" s="279"/>
      <c r="AA447" s="8" t="s">
        <v>48</v>
      </c>
      <c r="AB447" s="8" t="s">
        <v>51</v>
      </c>
      <c r="AC447" s="269"/>
      <c r="AD447" s="8" t="s">
        <v>48</v>
      </c>
    </row>
    <row r="448" spans="1:2" ht="12.75">
      <c r="A448" s="66" t="s">
        <v>107</v>
      </c>
      <c r="B448" s="66" t="s">
        <v>223</v>
      </c>
    </row>
    <row r="449" spans="3:30" ht="12" customHeight="1">
      <c r="C449" s="32">
        <v>1</v>
      </c>
      <c r="D449" s="72" t="s">
        <v>109</v>
      </c>
      <c r="E449" s="73"/>
      <c r="F449" s="73"/>
      <c r="G449" s="73"/>
      <c r="H449" s="73"/>
      <c r="I449" s="73"/>
      <c r="J449" s="73"/>
      <c r="K449" s="73"/>
      <c r="L449" s="73"/>
      <c r="M449" s="73"/>
      <c r="N449" s="73"/>
      <c r="O449" s="73"/>
      <c r="P449" s="73"/>
      <c r="Q449" s="73"/>
      <c r="R449" s="73"/>
      <c r="S449" s="73"/>
      <c r="T449" s="73"/>
      <c r="U449" s="73"/>
      <c r="V449" s="73"/>
      <c r="W449" s="73"/>
      <c r="X449" s="73"/>
      <c r="Y449" s="73"/>
      <c r="Z449" s="74"/>
      <c r="AA449" s="92">
        <v>6</v>
      </c>
      <c r="AB449" s="92">
        <v>8</v>
      </c>
      <c r="AC449" s="113">
        <f>AVERAGE(AA449:AB449)</f>
        <v>7</v>
      </c>
      <c r="AD449" s="105" t="str">
        <f>IF(AC449&gt;=8.6,"O",IF(AC449&gt;=6.6,"VS",IF(AC449&gt;=4.6,"S",IF(AC449&gt;=2.6,"U",IF(AC449&gt;=2.59,"P")))))</f>
        <v>VS</v>
      </c>
    </row>
    <row r="450" spans="3:30" ht="12" customHeight="1">
      <c r="C450" s="32">
        <v>2</v>
      </c>
      <c r="D450" s="72" t="s">
        <v>110</v>
      </c>
      <c r="E450" s="73"/>
      <c r="F450" s="73"/>
      <c r="G450" s="73"/>
      <c r="H450" s="73"/>
      <c r="I450" s="73"/>
      <c r="J450" s="73"/>
      <c r="K450" s="73"/>
      <c r="L450" s="73"/>
      <c r="M450" s="73"/>
      <c r="N450" s="73"/>
      <c r="O450" s="73"/>
      <c r="P450" s="73"/>
      <c r="Q450" s="73"/>
      <c r="R450" s="73"/>
      <c r="S450" s="73"/>
      <c r="T450" s="73"/>
      <c r="U450" s="73"/>
      <c r="V450" s="73"/>
      <c r="W450" s="73"/>
      <c r="X450" s="73"/>
      <c r="Y450" s="73"/>
      <c r="Z450" s="74"/>
      <c r="AA450" s="92">
        <v>6</v>
      </c>
      <c r="AB450" s="92">
        <v>8</v>
      </c>
      <c r="AC450" s="113">
        <f>AVERAGE(AA450:AB450)</f>
        <v>7</v>
      </c>
      <c r="AD450" s="105" t="str">
        <f>IF(AC450&gt;=8.6,"O",IF(AC450&gt;=6.6,"VS",IF(AC450&gt;=4.6,"S",IF(AC450&gt;=2.6,"U",IF(AC450&gt;=2.59,"P")))))</f>
        <v>VS</v>
      </c>
    </row>
    <row r="451" spans="3:30" ht="12.75">
      <c r="C451" s="76"/>
      <c r="D451" s="77" t="s">
        <v>70</v>
      </c>
      <c r="E451" s="76"/>
      <c r="F451" s="76"/>
      <c r="G451" s="76"/>
      <c r="H451" s="76"/>
      <c r="I451" s="76"/>
      <c r="J451" s="76"/>
      <c r="K451" s="76"/>
      <c r="L451" s="76"/>
      <c r="M451" s="76"/>
      <c r="N451" s="76"/>
      <c r="O451" s="76"/>
      <c r="P451" s="76"/>
      <c r="Q451" s="76"/>
      <c r="R451" s="76"/>
      <c r="S451" s="76"/>
      <c r="T451" s="76"/>
      <c r="U451" s="76"/>
      <c r="V451" s="76"/>
      <c r="W451" s="76"/>
      <c r="X451" s="76"/>
      <c r="Y451" s="76"/>
      <c r="Z451" s="76"/>
      <c r="AA451" s="92">
        <f>SUM(AA449:AA450)</f>
        <v>12</v>
      </c>
      <c r="AB451" s="92">
        <f>SUM(AB449:AB450)</f>
        <v>16</v>
      </c>
      <c r="AC451" s="113">
        <f>AVERAGE(AA451:AB451)</f>
        <v>14</v>
      </c>
      <c r="AD451" s="105"/>
    </row>
    <row r="452" spans="3:30" ht="12.75">
      <c r="C452" s="76"/>
      <c r="D452" s="77" t="s">
        <v>224</v>
      </c>
      <c r="AA452" s="106">
        <f>AVERAGE(AA449:AA450)*10%</f>
        <v>0.6000000000000001</v>
      </c>
      <c r="AB452" s="106">
        <f>AVERAGE(AB449:AB450)*10%</f>
        <v>0.8</v>
      </c>
      <c r="AC452" s="107">
        <f>AVERAGE(AA452:AB452)</f>
        <v>0.7000000000000001</v>
      </c>
      <c r="AD452" s="108"/>
    </row>
    <row r="453" spans="4:30" ht="12.75">
      <c r="D453" s="77" t="s">
        <v>108</v>
      </c>
      <c r="AA453" s="116"/>
      <c r="AB453" s="116"/>
      <c r="AC453" s="116"/>
      <c r="AD453" s="116"/>
    </row>
    <row r="454" spans="1:30" ht="13.5" thickBo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row>
    <row r="455" ht="13.5" thickTop="1">
      <c r="B455" s="66" t="s">
        <v>111</v>
      </c>
    </row>
    <row r="456" ht="12.75">
      <c r="B456" s="66" t="s">
        <v>112</v>
      </c>
    </row>
    <row r="458" ht="12.75">
      <c r="B458" s="14" t="s">
        <v>113</v>
      </c>
    </row>
    <row r="459" spans="2:30" ht="12.75">
      <c r="B459" s="79">
        <v>1</v>
      </c>
      <c r="C459" s="66" t="s">
        <v>114</v>
      </c>
      <c r="AD459" s="117"/>
    </row>
    <row r="460" spans="3:30" ht="12.75">
      <c r="C460" s="80">
        <v>1.1</v>
      </c>
      <c r="E460" s="66" t="s">
        <v>115</v>
      </c>
      <c r="AD460" s="117"/>
    </row>
    <row r="461" spans="3:30" ht="12.75">
      <c r="C461" s="80">
        <v>1.2</v>
      </c>
      <c r="E461" s="66" t="s">
        <v>116</v>
      </c>
      <c r="AD461" s="117"/>
    </row>
    <row r="462" spans="3:30" ht="12.75">
      <c r="C462" s="80">
        <v>1.3</v>
      </c>
      <c r="E462" s="66" t="s">
        <v>117</v>
      </c>
      <c r="AD462" s="117"/>
    </row>
    <row r="463" spans="3:30" ht="12.75">
      <c r="C463" s="80">
        <v>1.4</v>
      </c>
      <c r="E463" s="66" t="s">
        <v>118</v>
      </c>
      <c r="AD463" s="117"/>
    </row>
    <row r="464" spans="2:30" ht="12.75">
      <c r="B464" s="79">
        <v>2</v>
      </c>
      <c r="C464" s="30" t="s">
        <v>119</v>
      </c>
      <c r="AD464" s="117"/>
    </row>
    <row r="465" spans="2:30" ht="12.75">
      <c r="B465" s="79">
        <v>3</v>
      </c>
      <c r="C465" s="66" t="s">
        <v>120</v>
      </c>
      <c r="AD465" s="117"/>
    </row>
    <row r="466" spans="2:30" ht="12.75">
      <c r="B466" s="79">
        <v>4</v>
      </c>
      <c r="C466" s="66" t="s">
        <v>118</v>
      </c>
      <c r="AD466" s="117"/>
    </row>
    <row r="467" ht="12.75">
      <c r="AD467" s="115">
        <f>SUM(AD459:AD466)</f>
        <v>0</v>
      </c>
    </row>
    <row r="468" ht="12.75">
      <c r="B468" s="14" t="s">
        <v>121</v>
      </c>
    </row>
    <row r="469" spans="2:3" ht="12.75">
      <c r="B469" s="79">
        <v>1</v>
      </c>
      <c r="C469" s="11" t="s">
        <v>122</v>
      </c>
    </row>
    <row r="470" spans="2:3" ht="12.75">
      <c r="B470" s="79">
        <v>2</v>
      </c>
      <c r="C470" s="66" t="s">
        <v>148</v>
      </c>
    </row>
    <row r="471" spans="2:3" ht="12.75">
      <c r="B471" s="79">
        <v>3</v>
      </c>
      <c r="C471" s="66" t="s">
        <v>123</v>
      </c>
    </row>
    <row r="472" spans="2:3" ht="12.75">
      <c r="B472" s="79">
        <v>4</v>
      </c>
      <c r="C472" s="66" t="s">
        <v>124</v>
      </c>
    </row>
    <row r="474" spans="1:30" ht="15.75">
      <c r="A474" s="262" t="s">
        <v>140</v>
      </c>
      <c r="B474" s="262"/>
      <c r="C474" s="262"/>
      <c r="D474" s="262"/>
      <c r="E474" s="262"/>
      <c r="F474" s="262"/>
      <c r="G474" s="262"/>
      <c r="H474" s="262"/>
      <c r="I474" s="262"/>
      <c r="J474" s="262"/>
      <c r="K474" s="262"/>
      <c r="L474" s="262"/>
      <c r="M474" s="262"/>
      <c r="N474" s="262"/>
      <c r="O474" s="262"/>
      <c r="P474" s="262"/>
      <c r="Q474" s="262"/>
      <c r="R474" s="262"/>
      <c r="S474" s="262"/>
      <c r="T474" s="262"/>
      <c r="U474" s="262"/>
      <c r="V474" s="262"/>
      <c r="W474" s="262"/>
      <c r="X474" s="262"/>
      <c r="Y474" s="262"/>
      <c r="Z474" s="262"/>
      <c r="AA474" s="262"/>
      <c r="AB474" s="262"/>
      <c r="AC474" s="262"/>
      <c r="AD474" s="262"/>
    </row>
    <row r="475" spans="1:30" ht="12" customHeight="1">
      <c r="A475" s="66" t="s">
        <v>52</v>
      </c>
      <c r="B475" s="72" t="s">
        <v>125</v>
      </c>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4"/>
      <c r="AD475" s="109"/>
    </row>
    <row r="476" spans="2:30" ht="12" customHeight="1">
      <c r="B476" s="72" t="s">
        <v>54</v>
      </c>
      <c r="C476" s="83" t="s">
        <v>126</v>
      </c>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4"/>
      <c r="AD476" s="115">
        <f>AVERAGE(AA408:AB408)</f>
        <v>3.65625</v>
      </c>
    </row>
    <row r="477" spans="2:30" ht="12" customHeight="1">
      <c r="B477" s="72" t="s">
        <v>71</v>
      </c>
      <c r="C477" s="83" t="s">
        <v>235</v>
      </c>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4"/>
      <c r="AD477" s="115"/>
    </row>
    <row r="478" spans="2:30" ht="12" customHeight="1">
      <c r="B478" s="72" t="s">
        <v>76</v>
      </c>
      <c r="C478" s="83" t="s">
        <v>236</v>
      </c>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4"/>
      <c r="AD478" s="115">
        <f>AVERAGE(AA419:AB419)</f>
        <v>0.8</v>
      </c>
    </row>
    <row r="479" spans="2:30" ht="12" customHeight="1">
      <c r="B479" s="72" t="s">
        <v>80</v>
      </c>
      <c r="C479" s="83" t="s">
        <v>234</v>
      </c>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4"/>
      <c r="AD479" s="115">
        <f>AVERAGE(AA427:AB427)</f>
        <v>0.38</v>
      </c>
    </row>
    <row r="480" spans="1:30" ht="12" customHeight="1">
      <c r="A480" s="66" t="s">
        <v>83</v>
      </c>
      <c r="B480" s="72" t="s">
        <v>127</v>
      </c>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4"/>
      <c r="AD480" s="107">
        <f>AVERAGE(AA444:AB444)</f>
        <v>1.54</v>
      </c>
    </row>
    <row r="481" spans="1:30" ht="12" customHeight="1">
      <c r="A481" s="66" t="s">
        <v>107</v>
      </c>
      <c r="B481" s="72" t="s">
        <v>128</v>
      </c>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4"/>
      <c r="AD481" s="107">
        <f>AVERAGE(AA452:AB452)</f>
        <v>0.7000000000000001</v>
      </c>
    </row>
    <row r="482" spans="2:30" ht="12" customHeight="1">
      <c r="B482" s="72" t="s">
        <v>129</v>
      </c>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4"/>
      <c r="AD482" s="118">
        <f>SUM(AD476:AD481)</f>
        <v>7.07625</v>
      </c>
    </row>
    <row r="483" spans="2:30" ht="12" customHeight="1">
      <c r="B483" s="72" t="s">
        <v>130</v>
      </c>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4"/>
      <c r="AD483" s="115">
        <f>SUM(AD459:AD466)</f>
        <v>0</v>
      </c>
    </row>
    <row r="484" spans="1:30" s="120" customFormat="1" ht="15.75">
      <c r="A484" s="66"/>
      <c r="B484" s="72" t="s">
        <v>131</v>
      </c>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4"/>
      <c r="AD484" s="119">
        <f>AD482+AD483</f>
        <v>7.07625</v>
      </c>
    </row>
    <row r="485" spans="1:30" ht="15.75">
      <c r="A485" s="120"/>
      <c r="B485" s="121" t="s">
        <v>149</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3"/>
      <c r="AA485" s="263" t="str">
        <f>IF(AD484&gt;=8.6,"Outstanding",IF(AD484&gt;=6.6,"Very Satisfactory",IF(AD484&gt;=4.6,"Satisfactory",IF(AD484&gt;=2.6,"Unsatisfactory",IF(AD484&gt;=2.59,"Poor")))))</f>
        <v>Very Satisfactory</v>
      </c>
      <c r="AB485" s="264"/>
      <c r="AC485" s="264"/>
      <c r="AD485" s="265"/>
    </row>
    <row r="487" ht="12.75">
      <c r="B487" s="66" t="s">
        <v>132</v>
      </c>
    </row>
    <row r="488" spans="2:30" ht="12.75">
      <c r="B488" s="72"/>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4"/>
    </row>
    <row r="489" spans="2:30" ht="12.75">
      <c r="B489" s="72"/>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4"/>
    </row>
    <row r="490" spans="2:30" ht="12.75">
      <c r="B490" s="72"/>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4"/>
    </row>
    <row r="492" spans="1:9" ht="12.75">
      <c r="A492" s="266">
        <v>8.6</v>
      </c>
      <c r="B492" s="266"/>
      <c r="C492" s="124" t="s">
        <v>27</v>
      </c>
      <c r="D492" s="266">
        <v>10</v>
      </c>
      <c r="E492" s="266"/>
      <c r="G492" s="124" t="s">
        <v>133</v>
      </c>
      <c r="I492" s="66" t="s">
        <v>134</v>
      </c>
    </row>
    <row r="493" spans="1:9" ht="12.75">
      <c r="A493" s="266">
        <v>6.6</v>
      </c>
      <c r="B493" s="266"/>
      <c r="C493" s="124" t="s">
        <v>27</v>
      </c>
      <c r="D493" s="266">
        <v>8.59</v>
      </c>
      <c r="E493" s="266"/>
      <c r="G493" s="124" t="s">
        <v>133</v>
      </c>
      <c r="I493" s="66" t="s">
        <v>135</v>
      </c>
    </row>
    <row r="494" spans="1:9" ht="12.75">
      <c r="A494" s="266">
        <v>4.6</v>
      </c>
      <c r="B494" s="266"/>
      <c r="C494" s="124" t="s">
        <v>27</v>
      </c>
      <c r="D494" s="266">
        <v>6.59</v>
      </c>
      <c r="E494" s="266"/>
      <c r="G494" s="124" t="s">
        <v>133</v>
      </c>
      <c r="I494" s="66" t="s">
        <v>136</v>
      </c>
    </row>
    <row r="495" spans="1:9" ht="12.75">
      <c r="A495" s="266">
        <v>2.6</v>
      </c>
      <c r="B495" s="266"/>
      <c r="C495" s="124" t="s">
        <v>27</v>
      </c>
      <c r="D495" s="266">
        <v>4.59</v>
      </c>
      <c r="E495" s="266"/>
      <c r="G495" s="124" t="s">
        <v>133</v>
      </c>
      <c r="I495" s="66" t="s">
        <v>137</v>
      </c>
    </row>
    <row r="496" spans="1:9" ht="12.75">
      <c r="A496" s="266" t="s">
        <v>139</v>
      </c>
      <c r="B496" s="266"/>
      <c r="C496" s="266"/>
      <c r="D496" s="266"/>
      <c r="E496" s="266"/>
      <c r="G496" s="124" t="s">
        <v>133</v>
      </c>
      <c r="I496" s="66" t="s">
        <v>138</v>
      </c>
    </row>
    <row r="498" spans="1:30" ht="30" customHeight="1">
      <c r="A498" s="88" t="s">
        <v>141</v>
      </c>
      <c r="B498" s="89"/>
      <c r="C498" s="89"/>
      <c r="D498" s="89"/>
      <c r="E498" s="89"/>
      <c r="F498" s="89"/>
      <c r="G498" s="89"/>
      <c r="H498" s="89"/>
      <c r="I498" s="90"/>
      <c r="J498" s="258" t="s">
        <v>237</v>
      </c>
      <c r="K498" s="259"/>
      <c r="L498" s="259"/>
      <c r="M498" s="259"/>
      <c r="N498" s="259"/>
      <c r="O498" s="259"/>
      <c r="P498" s="259"/>
      <c r="Q498" s="259"/>
      <c r="R498" s="259"/>
      <c r="S498" s="259"/>
      <c r="T498" s="259"/>
      <c r="U498" s="259"/>
      <c r="V498" s="259"/>
      <c r="W498" s="248" t="s">
        <v>242</v>
      </c>
      <c r="X498" s="248"/>
      <c r="Y498" s="248"/>
      <c r="Z498" s="248"/>
      <c r="AA498" s="248"/>
      <c r="AB498" s="248"/>
      <c r="AC498" s="248"/>
      <c r="AD498" s="248"/>
    </row>
    <row r="499" spans="1:30" ht="30" customHeight="1">
      <c r="A499" s="249" t="s">
        <v>150</v>
      </c>
      <c r="B499" s="250"/>
      <c r="C499" s="250"/>
      <c r="D499" s="250"/>
      <c r="E499" s="250"/>
      <c r="F499" s="250"/>
      <c r="G499" s="250"/>
      <c r="H499" s="250"/>
      <c r="I499" s="251"/>
      <c r="J499" s="255" t="s">
        <v>238</v>
      </c>
      <c r="K499" s="256"/>
      <c r="L499" s="256"/>
      <c r="M499" s="256"/>
      <c r="N499" s="256"/>
      <c r="O499" s="256"/>
      <c r="P499" s="256"/>
      <c r="Q499" s="256"/>
      <c r="R499" s="256"/>
      <c r="S499" s="256"/>
      <c r="T499" s="256"/>
      <c r="U499" s="256"/>
      <c r="V499" s="257"/>
      <c r="W499" s="248" t="s">
        <v>243</v>
      </c>
      <c r="X499" s="248"/>
      <c r="Y499" s="248"/>
      <c r="Z499" s="248"/>
      <c r="AA499" s="248"/>
      <c r="AB499" s="248"/>
      <c r="AC499" s="248"/>
      <c r="AD499" s="248"/>
    </row>
    <row r="500" spans="1:30" ht="30" customHeight="1">
      <c r="A500" s="252"/>
      <c r="B500" s="253"/>
      <c r="C500" s="253"/>
      <c r="D500" s="253"/>
      <c r="E500" s="253"/>
      <c r="F500" s="253"/>
      <c r="G500" s="253"/>
      <c r="H500" s="253"/>
      <c r="I500" s="254"/>
      <c r="J500" s="258" t="s">
        <v>144</v>
      </c>
      <c r="K500" s="259"/>
      <c r="L500" s="259"/>
      <c r="M500" s="259"/>
      <c r="N500" s="259"/>
      <c r="O500" s="259"/>
      <c r="P500" s="259"/>
      <c r="Q500" s="259"/>
      <c r="R500" s="259"/>
      <c r="S500" s="259"/>
      <c r="T500" s="259"/>
      <c r="U500" s="259"/>
      <c r="V500" s="259"/>
      <c r="W500" s="248" t="s">
        <v>263</v>
      </c>
      <c r="X500" s="248"/>
      <c r="Y500" s="248"/>
      <c r="Z500" s="248"/>
      <c r="AA500" s="248"/>
      <c r="AB500" s="248"/>
      <c r="AC500" s="248"/>
      <c r="AD500" s="248"/>
    </row>
    <row r="501" spans="1:30" ht="30" customHeight="1">
      <c r="A501" s="88" t="s">
        <v>142</v>
      </c>
      <c r="B501" s="89"/>
      <c r="C501" s="89"/>
      <c r="D501" s="89"/>
      <c r="E501" s="89"/>
      <c r="F501" s="89"/>
      <c r="G501" s="89"/>
      <c r="H501" s="89"/>
      <c r="I501" s="90"/>
      <c r="J501" s="260" t="s">
        <v>145</v>
      </c>
      <c r="K501" s="261"/>
      <c r="L501" s="261"/>
      <c r="M501" s="261"/>
      <c r="N501" s="261"/>
      <c r="O501" s="261"/>
      <c r="P501" s="261"/>
      <c r="Q501" s="261"/>
      <c r="R501" s="261"/>
      <c r="S501" s="261"/>
      <c r="T501" s="261"/>
      <c r="U501" s="261"/>
      <c r="V501" s="261"/>
      <c r="W501" s="248" t="s">
        <v>264</v>
      </c>
      <c r="X501" s="248"/>
      <c r="Y501" s="248"/>
      <c r="Z501" s="248"/>
      <c r="AA501" s="248"/>
      <c r="AB501" s="248"/>
      <c r="AC501" s="248"/>
      <c r="AD501" s="248"/>
    </row>
    <row r="502" spans="1:30" ht="30" customHeight="1">
      <c r="A502" s="88" t="s">
        <v>143</v>
      </c>
      <c r="B502" s="89"/>
      <c r="C502" s="89"/>
      <c r="D502" s="89"/>
      <c r="E502" s="89"/>
      <c r="F502" s="89"/>
      <c r="G502" s="89"/>
      <c r="H502" s="89"/>
      <c r="I502" s="90"/>
      <c r="J502" s="246" t="s">
        <v>146</v>
      </c>
      <c r="K502" s="247"/>
      <c r="L502" s="247"/>
      <c r="M502" s="247"/>
      <c r="N502" s="247"/>
      <c r="O502" s="247"/>
      <c r="P502" s="247"/>
      <c r="Q502" s="247"/>
      <c r="R502" s="247"/>
      <c r="S502" s="247"/>
      <c r="T502" s="247"/>
      <c r="U502" s="247"/>
      <c r="V502" s="247"/>
      <c r="W502" s="248" t="s">
        <v>147</v>
      </c>
      <c r="X502" s="248"/>
      <c r="Y502" s="248"/>
      <c r="Z502" s="248"/>
      <c r="AA502" s="248"/>
      <c r="AB502" s="248"/>
      <c r="AC502" s="248"/>
      <c r="AD502" s="248"/>
    </row>
    <row r="505" spans="1:8" ht="12.75">
      <c r="A505" s="66" t="s">
        <v>37</v>
      </c>
      <c r="H505" s="66" t="s">
        <v>38</v>
      </c>
    </row>
    <row r="507" spans="1:17" ht="12.75">
      <c r="A507" s="66" t="s">
        <v>39</v>
      </c>
      <c r="D507" s="282" t="s">
        <v>206</v>
      </c>
      <c r="E507" s="282"/>
      <c r="F507" s="282"/>
      <c r="G507" s="282"/>
      <c r="H507" s="282"/>
      <c r="I507" s="282"/>
      <c r="J507" s="282"/>
      <c r="K507" s="282"/>
      <c r="L507" s="282"/>
      <c r="M507" s="282"/>
      <c r="N507" s="66" t="s">
        <v>40</v>
      </c>
      <c r="Q507" s="191" t="s">
        <v>477</v>
      </c>
    </row>
    <row r="508" spans="1:15" ht="12.75">
      <c r="A508" s="66" t="s">
        <v>42</v>
      </c>
      <c r="H508" s="66" t="s">
        <v>43</v>
      </c>
      <c r="O508" s="66" t="s">
        <v>44</v>
      </c>
    </row>
    <row r="509" spans="1:25" ht="12.75">
      <c r="A509" s="66" t="s">
        <v>45</v>
      </c>
      <c r="F509" s="267" t="s">
        <v>261</v>
      </c>
      <c r="G509" s="267"/>
      <c r="H509" s="267"/>
      <c r="I509" s="267"/>
      <c r="J509" s="267"/>
      <c r="K509" s="267"/>
      <c r="L509" s="267"/>
      <c r="M509" s="267"/>
      <c r="N509" s="267"/>
      <c r="O509" s="267"/>
      <c r="P509" s="267"/>
      <c r="Q509" s="267"/>
      <c r="R509" s="267"/>
      <c r="S509" s="267"/>
      <c r="T509" s="267"/>
      <c r="U509" s="267"/>
      <c r="V509" s="267"/>
      <c r="W509" s="267"/>
      <c r="X509" s="267"/>
      <c r="Y509" s="267"/>
    </row>
    <row r="510" spans="1:30" ht="12.7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row>
    <row r="511" spans="1:30" ht="12.75">
      <c r="A511" s="276" t="s">
        <v>46</v>
      </c>
      <c r="B511" s="274"/>
      <c r="C511" s="274"/>
      <c r="D511" s="274"/>
      <c r="E511" s="274"/>
      <c r="F511" s="274"/>
      <c r="G511" s="274"/>
      <c r="H511" s="274"/>
      <c r="I511" s="274"/>
      <c r="J511" s="274"/>
      <c r="K511" s="274"/>
      <c r="L511" s="274"/>
      <c r="M511" s="274"/>
      <c r="N511" s="274"/>
      <c r="O511" s="274"/>
      <c r="P511" s="274"/>
      <c r="Q511" s="274"/>
      <c r="R511" s="274"/>
      <c r="S511" s="274"/>
      <c r="T511" s="274"/>
      <c r="U511" s="274"/>
      <c r="V511" s="274"/>
      <c r="W511" s="274"/>
      <c r="X511" s="274"/>
      <c r="Y511" s="274"/>
      <c r="Z511" s="277"/>
      <c r="AA511" s="97" t="s">
        <v>47</v>
      </c>
      <c r="AB511" s="97" t="s">
        <v>50</v>
      </c>
      <c r="AC511" s="268" t="s">
        <v>49</v>
      </c>
      <c r="AD511" s="9" t="s">
        <v>99</v>
      </c>
    </row>
    <row r="512" spans="1:30" ht="12.75">
      <c r="A512" s="278"/>
      <c r="B512" s="275"/>
      <c r="C512" s="275"/>
      <c r="D512" s="275"/>
      <c r="E512" s="275"/>
      <c r="F512" s="275"/>
      <c r="G512" s="275"/>
      <c r="H512" s="275"/>
      <c r="I512" s="275"/>
      <c r="J512" s="275"/>
      <c r="K512" s="275"/>
      <c r="L512" s="275"/>
      <c r="M512" s="275"/>
      <c r="N512" s="275"/>
      <c r="O512" s="275"/>
      <c r="P512" s="275"/>
      <c r="Q512" s="275"/>
      <c r="R512" s="275"/>
      <c r="S512" s="275"/>
      <c r="T512" s="275"/>
      <c r="U512" s="275"/>
      <c r="V512" s="275"/>
      <c r="W512" s="275"/>
      <c r="X512" s="275"/>
      <c r="Y512" s="275"/>
      <c r="Z512" s="279"/>
      <c r="AA512" s="8" t="s">
        <v>48</v>
      </c>
      <c r="AB512" s="8" t="s">
        <v>51</v>
      </c>
      <c r="AC512" s="269"/>
      <c r="AD512" s="8" t="s">
        <v>48</v>
      </c>
    </row>
    <row r="513" spans="1:30" ht="12.75">
      <c r="A513" s="98" t="s">
        <v>52</v>
      </c>
      <c r="B513" s="66" t="s">
        <v>53</v>
      </c>
      <c r="AA513" s="99"/>
      <c r="AB513" s="100"/>
      <c r="AC513" s="100"/>
      <c r="AD513" s="101"/>
    </row>
    <row r="514" spans="2:30" ht="12.75">
      <c r="B514" s="66" t="s">
        <v>54</v>
      </c>
      <c r="C514" s="66" t="s">
        <v>55</v>
      </c>
      <c r="AA514" s="102"/>
      <c r="AB514" s="103"/>
      <c r="AC514" s="103"/>
      <c r="AD514" s="104"/>
    </row>
    <row r="515" spans="3:30" ht="12" customHeight="1">
      <c r="C515" s="32">
        <v>1</v>
      </c>
      <c r="D515" s="72" t="s">
        <v>56</v>
      </c>
      <c r="E515" s="73"/>
      <c r="F515" s="73"/>
      <c r="G515" s="73"/>
      <c r="H515" s="73"/>
      <c r="I515" s="73"/>
      <c r="J515" s="73"/>
      <c r="K515" s="73"/>
      <c r="L515" s="73"/>
      <c r="M515" s="73"/>
      <c r="N515" s="73"/>
      <c r="O515" s="73"/>
      <c r="P515" s="73"/>
      <c r="Q515" s="73"/>
      <c r="R515" s="73"/>
      <c r="S515" s="73"/>
      <c r="T515" s="73"/>
      <c r="U515" s="73"/>
      <c r="V515" s="73"/>
      <c r="W515" s="73"/>
      <c r="X515" s="73"/>
      <c r="Y515" s="73"/>
      <c r="Z515" s="74"/>
      <c r="AA515" s="92">
        <v>10</v>
      </c>
      <c r="AB515" s="92">
        <v>10</v>
      </c>
      <c r="AC515" s="93">
        <f>AVERAGE(AA515:AB515)</f>
        <v>10</v>
      </c>
      <c r="AD515" s="91" t="str">
        <f>IF(AC515&gt;=8.6,"O",IF(AC515&gt;=6.6,"VS",IF(AC515&gt;=4.6,"S",IF(AC515&gt;=2.6,"U",IF(AC515&gt;=2.59,"P")))))</f>
        <v>O</v>
      </c>
    </row>
    <row r="516" spans="3:30" ht="12" customHeight="1">
      <c r="C516" s="32">
        <v>2</v>
      </c>
      <c r="D516" s="33" t="s">
        <v>100</v>
      </c>
      <c r="E516" s="73"/>
      <c r="F516" s="73"/>
      <c r="G516" s="73"/>
      <c r="H516" s="73"/>
      <c r="I516" s="73"/>
      <c r="J516" s="73"/>
      <c r="K516" s="73"/>
      <c r="L516" s="73"/>
      <c r="M516" s="73"/>
      <c r="N516" s="73"/>
      <c r="O516" s="73"/>
      <c r="P516" s="73"/>
      <c r="Q516" s="73"/>
      <c r="R516" s="73"/>
      <c r="S516" s="73"/>
      <c r="T516" s="73"/>
      <c r="U516" s="73"/>
      <c r="V516" s="73"/>
      <c r="W516" s="73"/>
      <c r="X516" s="73"/>
      <c r="Y516" s="73"/>
      <c r="Z516" s="74"/>
      <c r="AA516" s="92">
        <v>10</v>
      </c>
      <c r="AB516" s="92">
        <v>10</v>
      </c>
      <c r="AC516" s="93">
        <f aca="true" t="shared" si="24" ref="AC516:AC525">AVERAGE(AA516:AB516)</f>
        <v>10</v>
      </c>
      <c r="AD516" s="91" t="str">
        <f aca="true" t="shared" si="25" ref="AD516:AD532">IF(AC516&gt;=8.6,"O",IF(AC516&gt;=6.6,"VS",IF(AC516&gt;=4.6,"S",IF(AC516&gt;=2.6,"U",IF(AC516&gt;=2.59,"P")))))</f>
        <v>O</v>
      </c>
    </row>
    <row r="517" spans="3:30" ht="12" customHeight="1">
      <c r="C517" s="32">
        <v>3</v>
      </c>
      <c r="D517" s="72" t="s">
        <v>57</v>
      </c>
      <c r="E517" s="73"/>
      <c r="F517" s="73"/>
      <c r="G517" s="73"/>
      <c r="H517" s="73"/>
      <c r="I517" s="73"/>
      <c r="J517" s="73"/>
      <c r="K517" s="73"/>
      <c r="L517" s="73"/>
      <c r="M517" s="73"/>
      <c r="N517" s="73"/>
      <c r="O517" s="73"/>
      <c r="P517" s="73"/>
      <c r="Q517" s="73"/>
      <c r="R517" s="73"/>
      <c r="S517" s="73"/>
      <c r="T517" s="73"/>
      <c r="U517" s="73"/>
      <c r="V517" s="73"/>
      <c r="W517" s="73"/>
      <c r="X517" s="73"/>
      <c r="Y517" s="73"/>
      <c r="Z517" s="74"/>
      <c r="AA517" s="92">
        <v>10</v>
      </c>
      <c r="AB517" s="92">
        <v>10</v>
      </c>
      <c r="AC517" s="93">
        <f t="shared" si="24"/>
        <v>10</v>
      </c>
      <c r="AD517" s="91" t="str">
        <f t="shared" si="25"/>
        <v>O</v>
      </c>
    </row>
    <row r="518" spans="3:30" ht="12" customHeight="1">
      <c r="C518" s="32">
        <v>4</v>
      </c>
      <c r="D518" s="72" t="s">
        <v>58</v>
      </c>
      <c r="E518" s="73"/>
      <c r="F518" s="73"/>
      <c r="G518" s="73"/>
      <c r="H518" s="73"/>
      <c r="I518" s="73"/>
      <c r="J518" s="73"/>
      <c r="K518" s="73"/>
      <c r="L518" s="73"/>
      <c r="M518" s="73"/>
      <c r="N518" s="73"/>
      <c r="O518" s="73"/>
      <c r="P518" s="73"/>
      <c r="Q518" s="73"/>
      <c r="R518" s="73"/>
      <c r="S518" s="73"/>
      <c r="T518" s="73"/>
      <c r="U518" s="73"/>
      <c r="V518" s="73"/>
      <c r="W518" s="73"/>
      <c r="X518" s="73"/>
      <c r="Y518" s="73"/>
      <c r="Z518" s="74"/>
      <c r="AA518" s="92">
        <v>8</v>
      </c>
      <c r="AB518" s="92">
        <v>8</v>
      </c>
      <c r="AC518" s="93">
        <f t="shared" si="24"/>
        <v>8</v>
      </c>
      <c r="AD518" s="91" t="str">
        <f t="shared" si="25"/>
        <v>VS</v>
      </c>
    </row>
    <row r="519" spans="3:30" ht="12" customHeight="1">
      <c r="C519" s="32">
        <v>5</v>
      </c>
      <c r="D519" s="72" t="s">
        <v>59</v>
      </c>
      <c r="E519" s="73"/>
      <c r="F519" s="73"/>
      <c r="G519" s="73"/>
      <c r="H519" s="73"/>
      <c r="I519" s="73"/>
      <c r="J519" s="73"/>
      <c r="K519" s="73"/>
      <c r="L519" s="73"/>
      <c r="M519" s="73"/>
      <c r="N519" s="73"/>
      <c r="O519" s="73"/>
      <c r="P519" s="73"/>
      <c r="Q519" s="73"/>
      <c r="R519" s="73"/>
      <c r="S519" s="73"/>
      <c r="T519" s="73"/>
      <c r="U519" s="73"/>
      <c r="V519" s="73"/>
      <c r="W519" s="73"/>
      <c r="X519" s="73"/>
      <c r="Y519" s="73"/>
      <c r="Z519" s="74"/>
      <c r="AA519" s="92">
        <v>8</v>
      </c>
      <c r="AB519" s="92">
        <v>8</v>
      </c>
      <c r="AC519" s="93">
        <f t="shared" si="24"/>
        <v>8</v>
      </c>
      <c r="AD519" s="91" t="str">
        <f t="shared" si="25"/>
        <v>VS</v>
      </c>
    </row>
    <row r="520" spans="3:30" ht="12" customHeight="1">
      <c r="C520" s="32">
        <v>6</v>
      </c>
      <c r="D520" s="72" t="s">
        <v>60</v>
      </c>
      <c r="E520" s="73"/>
      <c r="F520" s="73"/>
      <c r="G520" s="73"/>
      <c r="H520" s="73"/>
      <c r="I520" s="73"/>
      <c r="J520" s="73"/>
      <c r="K520" s="73"/>
      <c r="L520" s="73"/>
      <c r="M520" s="73"/>
      <c r="N520" s="73"/>
      <c r="O520" s="73"/>
      <c r="P520" s="73"/>
      <c r="Q520" s="73"/>
      <c r="R520" s="73"/>
      <c r="S520" s="73"/>
      <c r="T520" s="73"/>
      <c r="U520" s="73"/>
      <c r="V520" s="73"/>
      <c r="W520" s="73"/>
      <c r="X520" s="73"/>
      <c r="Y520" s="73"/>
      <c r="Z520" s="74"/>
      <c r="AA520" s="92">
        <v>10</v>
      </c>
      <c r="AB520" s="92">
        <v>10</v>
      </c>
      <c r="AC520" s="93">
        <f t="shared" si="24"/>
        <v>10</v>
      </c>
      <c r="AD520" s="91" t="str">
        <f t="shared" si="25"/>
        <v>O</v>
      </c>
    </row>
    <row r="521" spans="3:30" ht="12" customHeight="1">
      <c r="C521" s="32">
        <v>7</v>
      </c>
      <c r="D521" s="72" t="s">
        <v>61</v>
      </c>
      <c r="E521" s="73"/>
      <c r="F521" s="73"/>
      <c r="G521" s="73"/>
      <c r="H521" s="73"/>
      <c r="I521" s="73"/>
      <c r="J521" s="73"/>
      <c r="K521" s="73"/>
      <c r="L521" s="73"/>
      <c r="M521" s="73"/>
      <c r="N521" s="73"/>
      <c r="O521" s="73"/>
      <c r="P521" s="73"/>
      <c r="Q521" s="73"/>
      <c r="R521" s="73"/>
      <c r="S521" s="73"/>
      <c r="T521" s="73"/>
      <c r="U521" s="73"/>
      <c r="V521" s="73"/>
      <c r="W521" s="73"/>
      <c r="X521" s="73"/>
      <c r="Y521" s="73"/>
      <c r="Z521" s="74"/>
      <c r="AA521" s="92">
        <v>8</v>
      </c>
      <c r="AB521" s="92">
        <v>8</v>
      </c>
      <c r="AC521" s="93">
        <f t="shared" si="24"/>
        <v>8</v>
      </c>
      <c r="AD521" s="91" t="str">
        <f t="shared" si="25"/>
        <v>VS</v>
      </c>
    </row>
    <row r="522" spans="3:30" ht="12" customHeight="1">
      <c r="C522" s="32">
        <v>8</v>
      </c>
      <c r="D522" s="72" t="s">
        <v>62</v>
      </c>
      <c r="E522" s="73"/>
      <c r="F522" s="73"/>
      <c r="G522" s="73"/>
      <c r="H522" s="73"/>
      <c r="I522" s="73"/>
      <c r="J522" s="73"/>
      <c r="K522" s="73"/>
      <c r="L522" s="73"/>
      <c r="M522" s="73"/>
      <c r="N522" s="73"/>
      <c r="O522" s="73"/>
      <c r="P522" s="73"/>
      <c r="Q522" s="73"/>
      <c r="R522" s="73"/>
      <c r="S522" s="73"/>
      <c r="T522" s="73"/>
      <c r="U522" s="73"/>
      <c r="V522" s="73"/>
      <c r="W522" s="73"/>
      <c r="X522" s="73"/>
      <c r="Y522" s="73"/>
      <c r="Z522" s="74"/>
      <c r="AA522" s="92">
        <v>8</v>
      </c>
      <c r="AB522" s="92">
        <v>8</v>
      </c>
      <c r="AC522" s="93">
        <f t="shared" si="24"/>
        <v>8</v>
      </c>
      <c r="AD522" s="91" t="str">
        <f t="shared" si="25"/>
        <v>VS</v>
      </c>
    </row>
    <row r="523" spans="3:30" ht="12" customHeight="1">
      <c r="C523" s="32">
        <v>9</v>
      </c>
      <c r="D523" s="72" t="s">
        <v>63</v>
      </c>
      <c r="E523" s="73"/>
      <c r="F523" s="73"/>
      <c r="G523" s="73"/>
      <c r="H523" s="73"/>
      <c r="I523" s="73"/>
      <c r="J523" s="73"/>
      <c r="K523" s="73"/>
      <c r="L523" s="73"/>
      <c r="M523" s="73"/>
      <c r="N523" s="73"/>
      <c r="O523" s="73"/>
      <c r="P523" s="73"/>
      <c r="Q523" s="73"/>
      <c r="R523" s="73"/>
      <c r="S523" s="73"/>
      <c r="T523" s="73"/>
      <c r="U523" s="73"/>
      <c r="V523" s="73"/>
      <c r="W523" s="73"/>
      <c r="X523" s="73"/>
      <c r="Y523" s="73"/>
      <c r="Z523" s="74"/>
      <c r="AA523" s="92">
        <v>8</v>
      </c>
      <c r="AB523" s="92">
        <v>8</v>
      </c>
      <c r="AC523" s="93">
        <f t="shared" si="24"/>
        <v>8</v>
      </c>
      <c r="AD523" s="91" t="str">
        <f t="shared" si="25"/>
        <v>VS</v>
      </c>
    </row>
    <row r="524" spans="3:30" ht="12" customHeight="1">
      <c r="C524" s="32">
        <v>10</v>
      </c>
      <c r="D524" s="72" t="s">
        <v>64</v>
      </c>
      <c r="E524" s="73"/>
      <c r="F524" s="73"/>
      <c r="G524" s="73"/>
      <c r="H524" s="73"/>
      <c r="I524" s="73"/>
      <c r="J524" s="73"/>
      <c r="K524" s="73"/>
      <c r="L524" s="73"/>
      <c r="M524" s="73"/>
      <c r="N524" s="73"/>
      <c r="O524" s="73"/>
      <c r="P524" s="73"/>
      <c r="Q524" s="73"/>
      <c r="R524" s="73"/>
      <c r="S524" s="73"/>
      <c r="T524" s="73"/>
      <c r="U524" s="73"/>
      <c r="V524" s="73"/>
      <c r="W524" s="73"/>
      <c r="X524" s="73"/>
      <c r="Y524" s="73"/>
      <c r="Z524" s="74"/>
      <c r="AA524" s="92">
        <v>8</v>
      </c>
      <c r="AB524" s="92">
        <v>8</v>
      </c>
      <c r="AC524" s="93">
        <f t="shared" si="24"/>
        <v>8</v>
      </c>
      <c r="AD524" s="91" t="str">
        <f t="shared" si="25"/>
        <v>VS</v>
      </c>
    </row>
    <row r="525" spans="3:30" ht="12" customHeight="1">
      <c r="C525" s="32">
        <v>11</v>
      </c>
      <c r="D525" s="72" t="s">
        <v>65</v>
      </c>
      <c r="E525" s="73"/>
      <c r="F525" s="73"/>
      <c r="G525" s="73"/>
      <c r="H525" s="73"/>
      <c r="I525" s="73"/>
      <c r="J525" s="73"/>
      <c r="K525" s="73"/>
      <c r="L525" s="73"/>
      <c r="M525" s="73"/>
      <c r="N525" s="73"/>
      <c r="O525" s="73"/>
      <c r="P525" s="73"/>
      <c r="Q525" s="73"/>
      <c r="R525" s="73"/>
      <c r="S525" s="73"/>
      <c r="T525" s="73"/>
      <c r="U525" s="73"/>
      <c r="V525" s="73"/>
      <c r="W525" s="73"/>
      <c r="X525" s="73"/>
      <c r="Y525" s="73"/>
      <c r="Z525" s="74"/>
      <c r="AA525" s="92">
        <v>9</v>
      </c>
      <c r="AB525" s="92">
        <v>9</v>
      </c>
      <c r="AC525" s="93">
        <f t="shared" si="24"/>
        <v>9</v>
      </c>
      <c r="AD525" s="91" t="str">
        <f t="shared" si="25"/>
        <v>O</v>
      </c>
    </row>
    <row r="526" spans="3:30" ht="12" customHeight="1">
      <c r="C526" s="13"/>
      <c r="D526" s="75" t="s">
        <v>66</v>
      </c>
      <c r="E526" s="73"/>
      <c r="F526" s="73"/>
      <c r="G526" s="73"/>
      <c r="H526" s="73"/>
      <c r="I526" s="73"/>
      <c r="J526" s="73"/>
      <c r="K526" s="73"/>
      <c r="L526" s="73"/>
      <c r="M526" s="73"/>
      <c r="N526" s="73"/>
      <c r="O526" s="73"/>
      <c r="P526" s="73"/>
      <c r="Q526" s="73"/>
      <c r="R526" s="73"/>
      <c r="S526" s="73"/>
      <c r="T526" s="73"/>
      <c r="U526" s="73"/>
      <c r="V526" s="73"/>
      <c r="W526" s="73"/>
      <c r="X526" s="73"/>
      <c r="Y526" s="73"/>
      <c r="Z526" s="74"/>
      <c r="AA526" s="94"/>
      <c r="AB526" s="94"/>
      <c r="AC526" s="95"/>
      <c r="AD526" s="94"/>
    </row>
    <row r="527" spans="3:30" ht="12" customHeight="1">
      <c r="C527" s="32">
        <v>12</v>
      </c>
      <c r="D527" s="72" t="s">
        <v>101</v>
      </c>
      <c r="E527" s="73"/>
      <c r="F527" s="73"/>
      <c r="G527" s="73"/>
      <c r="H527" s="73"/>
      <c r="I527" s="73"/>
      <c r="J527" s="73"/>
      <c r="K527" s="73"/>
      <c r="L527" s="73"/>
      <c r="M527" s="73"/>
      <c r="N527" s="73"/>
      <c r="O527" s="73"/>
      <c r="P527" s="73"/>
      <c r="Q527" s="73"/>
      <c r="R527" s="73"/>
      <c r="S527" s="73"/>
      <c r="T527" s="73"/>
      <c r="U527" s="73"/>
      <c r="V527" s="73"/>
      <c r="W527" s="73"/>
      <c r="X527" s="73"/>
      <c r="Y527" s="73"/>
      <c r="Z527" s="74"/>
      <c r="AA527" s="92">
        <v>8</v>
      </c>
      <c r="AB527" s="92">
        <v>8</v>
      </c>
      <c r="AC527" s="93">
        <f>AVERAGE(AA527:AB527)</f>
        <v>8</v>
      </c>
      <c r="AD527" s="91" t="str">
        <f t="shared" si="25"/>
        <v>VS</v>
      </c>
    </row>
    <row r="528" spans="3:30" ht="12" customHeight="1">
      <c r="C528" s="32">
        <v>13</v>
      </c>
      <c r="D528" s="72" t="s">
        <v>67</v>
      </c>
      <c r="E528" s="73"/>
      <c r="F528" s="73"/>
      <c r="G528" s="73"/>
      <c r="H528" s="73"/>
      <c r="I528" s="73"/>
      <c r="J528" s="73"/>
      <c r="K528" s="73"/>
      <c r="L528" s="73"/>
      <c r="M528" s="73"/>
      <c r="N528" s="73"/>
      <c r="O528" s="73"/>
      <c r="P528" s="73"/>
      <c r="Q528" s="73"/>
      <c r="R528" s="73"/>
      <c r="S528" s="73"/>
      <c r="T528" s="73"/>
      <c r="U528" s="73"/>
      <c r="V528" s="73"/>
      <c r="W528" s="73"/>
      <c r="X528" s="73"/>
      <c r="Y528" s="73"/>
      <c r="Z528" s="74"/>
      <c r="AA528" s="92">
        <v>8</v>
      </c>
      <c r="AB528" s="92">
        <v>8</v>
      </c>
      <c r="AC528" s="93">
        <f>AVERAGE(AA528:AB528)</f>
        <v>8</v>
      </c>
      <c r="AD528" s="91" t="str">
        <f t="shared" si="25"/>
        <v>VS</v>
      </c>
    </row>
    <row r="529" spans="3:30" ht="12" customHeight="1">
      <c r="C529" s="32">
        <v>14</v>
      </c>
      <c r="D529" s="72" t="s">
        <v>102</v>
      </c>
      <c r="E529" s="73"/>
      <c r="F529" s="73"/>
      <c r="G529" s="73"/>
      <c r="H529" s="73"/>
      <c r="I529" s="73"/>
      <c r="J529" s="73"/>
      <c r="K529" s="73"/>
      <c r="L529" s="73"/>
      <c r="M529" s="73"/>
      <c r="N529" s="73"/>
      <c r="O529" s="73"/>
      <c r="P529" s="73"/>
      <c r="Q529" s="73"/>
      <c r="R529" s="73"/>
      <c r="S529" s="73"/>
      <c r="T529" s="73"/>
      <c r="U529" s="73"/>
      <c r="V529" s="73"/>
      <c r="W529" s="73"/>
      <c r="X529" s="73"/>
      <c r="Y529" s="73"/>
      <c r="Z529" s="74"/>
      <c r="AA529" s="92">
        <v>8</v>
      </c>
      <c r="AB529" s="92">
        <v>8</v>
      </c>
      <c r="AC529" s="93">
        <f>AVERAGE(AA529:AB529)</f>
        <v>8</v>
      </c>
      <c r="AD529" s="91" t="str">
        <f t="shared" si="25"/>
        <v>VS</v>
      </c>
    </row>
    <row r="530" spans="3:30" ht="12" customHeight="1">
      <c r="C530" s="13"/>
      <c r="D530" s="75" t="s">
        <v>68</v>
      </c>
      <c r="E530" s="73"/>
      <c r="F530" s="73"/>
      <c r="G530" s="73"/>
      <c r="H530" s="73"/>
      <c r="I530" s="73"/>
      <c r="J530" s="73"/>
      <c r="K530" s="73"/>
      <c r="L530" s="73"/>
      <c r="M530" s="73"/>
      <c r="N530" s="73"/>
      <c r="O530" s="73"/>
      <c r="P530" s="73"/>
      <c r="Q530" s="73"/>
      <c r="R530" s="73"/>
      <c r="S530" s="73"/>
      <c r="T530" s="73"/>
      <c r="U530" s="73"/>
      <c r="V530" s="73"/>
      <c r="W530" s="73"/>
      <c r="X530" s="73"/>
      <c r="Y530" s="73"/>
      <c r="Z530" s="74"/>
      <c r="AA530" s="94"/>
      <c r="AB530" s="94"/>
      <c r="AC530" s="95"/>
      <c r="AD530" s="94"/>
    </row>
    <row r="531" spans="3:30" ht="12" customHeight="1">
      <c r="C531" s="32">
        <v>15</v>
      </c>
      <c r="D531" s="72" t="s">
        <v>69</v>
      </c>
      <c r="E531" s="73"/>
      <c r="F531" s="73"/>
      <c r="G531" s="73"/>
      <c r="H531" s="73"/>
      <c r="I531" s="73"/>
      <c r="J531" s="73"/>
      <c r="K531" s="73"/>
      <c r="L531" s="73"/>
      <c r="M531" s="73"/>
      <c r="N531" s="73"/>
      <c r="O531" s="73"/>
      <c r="P531" s="73"/>
      <c r="Q531" s="73"/>
      <c r="R531" s="73"/>
      <c r="S531" s="73"/>
      <c r="T531" s="73"/>
      <c r="U531" s="73"/>
      <c r="V531" s="73"/>
      <c r="W531" s="73"/>
      <c r="X531" s="73"/>
      <c r="Y531" s="73"/>
      <c r="Z531" s="74"/>
      <c r="AA531" s="92">
        <v>8</v>
      </c>
      <c r="AB531" s="92">
        <v>8</v>
      </c>
      <c r="AC531" s="93">
        <f>AVERAGE(AA531:AB531)</f>
        <v>8</v>
      </c>
      <c r="AD531" s="91" t="str">
        <f t="shared" si="25"/>
        <v>VS</v>
      </c>
    </row>
    <row r="532" spans="3:30" ht="12" customHeight="1">
      <c r="C532" s="32">
        <v>16</v>
      </c>
      <c r="D532" s="72" t="s">
        <v>103</v>
      </c>
      <c r="E532" s="73"/>
      <c r="F532" s="73"/>
      <c r="G532" s="73"/>
      <c r="H532" s="73"/>
      <c r="I532" s="73"/>
      <c r="J532" s="73"/>
      <c r="K532" s="73"/>
      <c r="L532" s="73"/>
      <c r="M532" s="73"/>
      <c r="N532" s="73"/>
      <c r="O532" s="73"/>
      <c r="P532" s="73"/>
      <c r="Q532" s="73"/>
      <c r="R532" s="73"/>
      <c r="S532" s="73"/>
      <c r="T532" s="73"/>
      <c r="U532" s="73"/>
      <c r="V532" s="73"/>
      <c r="W532" s="73"/>
      <c r="X532" s="73"/>
      <c r="Y532" s="73"/>
      <c r="Z532" s="74"/>
      <c r="AA532" s="92">
        <v>8</v>
      </c>
      <c r="AB532" s="92">
        <v>8</v>
      </c>
      <c r="AC532" s="93">
        <f>AVERAGE(AA532:AB532)</f>
        <v>8</v>
      </c>
      <c r="AD532" s="91" t="str">
        <f t="shared" si="25"/>
        <v>VS</v>
      </c>
    </row>
    <row r="533" spans="3:30" ht="12.75">
      <c r="C533" s="76"/>
      <c r="D533" s="77" t="s">
        <v>70</v>
      </c>
      <c r="E533" s="76"/>
      <c r="F533" s="76"/>
      <c r="G533" s="76"/>
      <c r="H533" s="76"/>
      <c r="I533" s="76"/>
      <c r="J533" s="76"/>
      <c r="K533" s="76"/>
      <c r="L533" s="76"/>
      <c r="M533" s="76"/>
      <c r="N533" s="76"/>
      <c r="O533" s="76"/>
      <c r="P533" s="76"/>
      <c r="Q533" s="76"/>
      <c r="R533" s="76"/>
      <c r="S533" s="76"/>
      <c r="T533" s="76"/>
      <c r="U533" s="76"/>
      <c r="V533" s="76"/>
      <c r="W533" s="76"/>
      <c r="X533" s="76"/>
      <c r="Y533" s="76"/>
      <c r="Z533" s="76"/>
      <c r="AA533" s="92">
        <f>SUM(AA515:AA532)</f>
        <v>137</v>
      </c>
      <c r="AB533" s="92">
        <f>SUM(AB515:AB532)</f>
        <v>137</v>
      </c>
      <c r="AC533" s="92">
        <f>SUM(AC515:AC532)</f>
        <v>137</v>
      </c>
      <c r="AD533" s="92"/>
    </row>
    <row r="534" spans="3:30" ht="12.75">
      <c r="C534" s="76"/>
      <c r="D534" s="35" t="s">
        <v>218</v>
      </c>
      <c r="AA534" s="106">
        <f>AVERAGE(AA515:AA532)*40%</f>
        <v>3.4250000000000003</v>
      </c>
      <c r="AB534" s="106">
        <f>AVERAGE(AB515:AB532)*40%</f>
        <v>3.4250000000000003</v>
      </c>
      <c r="AC534" s="107">
        <f>AVERAGE(AA534:AB534)</f>
        <v>3.4250000000000003</v>
      </c>
      <c r="AD534" s="125"/>
    </row>
    <row r="535" spans="2:3" ht="12.75">
      <c r="B535" s="66" t="s">
        <v>71</v>
      </c>
      <c r="C535" s="66" t="s">
        <v>72</v>
      </c>
    </row>
    <row r="536" spans="3:30" ht="12" customHeight="1">
      <c r="C536" s="32">
        <v>1</v>
      </c>
      <c r="D536" s="72" t="s">
        <v>73</v>
      </c>
      <c r="E536" s="73"/>
      <c r="F536" s="73"/>
      <c r="G536" s="73"/>
      <c r="H536" s="73"/>
      <c r="I536" s="73"/>
      <c r="J536" s="73"/>
      <c r="K536" s="73"/>
      <c r="L536" s="73"/>
      <c r="M536" s="73"/>
      <c r="N536" s="73"/>
      <c r="O536" s="73"/>
      <c r="P536" s="73"/>
      <c r="Q536" s="73"/>
      <c r="R536" s="73"/>
      <c r="S536" s="73"/>
      <c r="T536" s="73"/>
      <c r="U536" s="73"/>
      <c r="V536" s="73"/>
      <c r="W536" s="73"/>
      <c r="X536" s="73"/>
      <c r="Y536" s="73"/>
      <c r="Z536" s="74"/>
      <c r="AA536" s="92">
        <v>8</v>
      </c>
      <c r="AB536" s="92">
        <v>8</v>
      </c>
      <c r="AC536" s="96">
        <f aca="true" t="shared" si="26" ref="AC536:AC541">AVERAGE(AA536:AB536)</f>
        <v>8</v>
      </c>
      <c r="AD536" s="91" t="str">
        <f>IF(AC536&gt;=8.6,"O",IF(AC536&gt;=6.6,"VS",IF(AC536&gt;=4.6,"S",IF(AC536&gt;=2.6,"U",IF(AC536&gt;=2.59,"P")))))</f>
        <v>VS</v>
      </c>
    </row>
    <row r="537" spans="3:30" ht="12" customHeight="1">
      <c r="C537" s="32">
        <v>2</v>
      </c>
      <c r="D537" s="31" t="s">
        <v>104</v>
      </c>
      <c r="E537" s="73"/>
      <c r="F537" s="73"/>
      <c r="G537" s="73"/>
      <c r="H537" s="73"/>
      <c r="I537" s="73"/>
      <c r="J537" s="73"/>
      <c r="K537" s="73"/>
      <c r="L537" s="73"/>
      <c r="M537" s="73"/>
      <c r="N537" s="73"/>
      <c r="O537" s="73"/>
      <c r="P537" s="73"/>
      <c r="Q537" s="73"/>
      <c r="R537" s="73"/>
      <c r="S537" s="73"/>
      <c r="T537" s="73"/>
      <c r="U537" s="73"/>
      <c r="V537" s="73"/>
      <c r="W537" s="73"/>
      <c r="X537" s="73"/>
      <c r="Y537" s="73"/>
      <c r="Z537" s="74"/>
      <c r="AA537" s="92">
        <v>8</v>
      </c>
      <c r="AB537" s="92">
        <v>8</v>
      </c>
      <c r="AC537" s="96">
        <f t="shared" si="26"/>
        <v>8</v>
      </c>
      <c r="AD537" s="91" t="str">
        <f>IF(AC537&gt;=8.6,"O",IF(AC537&gt;=6.6,"VS",IF(AC537&gt;=4.6,"S",IF(AC537&gt;=2.6,"U",IF(AC537&gt;=2.59,"P")))))</f>
        <v>VS</v>
      </c>
    </row>
    <row r="538" spans="3:30" ht="12" customHeight="1">
      <c r="C538" s="32">
        <v>3</v>
      </c>
      <c r="D538" s="72" t="s">
        <v>74</v>
      </c>
      <c r="E538" s="73"/>
      <c r="F538" s="73"/>
      <c r="G538" s="73"/>
      <c r="H538" s="73"/>
      <c r="I538" s="73"/>
      <c r="J538" s="73"/>
      <c r="K538" s="73"/>
      <c r="L538" s="73"/>
      <c r="M538" s="73"/>
      <c r="N538" s="73"/>
      <c r="O538" s="73"/>
      <c r="P538" s="73"/>
      <c r="Q538" s="73"/>
      <c r="R538" s="73"/>
      <c r="S538" s="73"/>
      <c r="T538" s="73"/>
      <c r="U538" s="73"/>
      <c r="V538" s="73"/>
      <c r="W538" s="73"/>
      <c r="X538" s="73"/>
      <c r="Y538" s="73"/>
      <c r="Z538" s="74"/>
      <c r="AA538" s="92">
        <v>8</v>
      </c>
      <c r="AB538" s="92">
        <v>8</v>
      </c>
      <c r="AC538" s="96">
        <f t="shared" si="26"/>
        <v>8</v>
      </c>
      <c r="AD538" s="91" t="str">
        <f>IF(AC538&gt;=8.6,"O",IF(AC538&gt;=6.6,"VS",IF(AC538&gt;=4.6,"S",IF(AC538&gt;=2.6,"U",IF(AC538&gt;=2.59,"P")))))</f>
        <v>VS</v>
      </c>
    </row>
    <row r="539" spans="3:30" ht="27" customHeight="1">
      <c r="C539" s="34">
        <v>4</v>
      </c>
      <c r="D539" s="270" t="s">
        <v>75</v>
      </c>
      <c r="E539" s="271"/>
      <c r="F539" s="271"/>
      <c r="G539" s="271"/>
      <c r="H539" s="271"/>
      <c r="I539" s="271"/>
      <c r="J539" s="271"/>
      <c r="K539" s="271"/>
      <c r="L539" s="271"/>
      <c r="M539" s="271"/>
      <c r="N539" s="271"/>
      <c r="O539" s="271"/>
      <c r="P539" s="271"/>
      <c r="Q539" s="271"/>
      <c r="R539" s="271"/>
      <c r="S539" s="271"/>
      <c r="T539" s="271"/>
      <c r="U539" s="271"/>
      <c r="V539" s="271"/>
      <c r="W539" s="271"/>
      <c r="X539" s="271"/>
      <c r="Y539" s="271"/>
      <c r="Z539" s="272"/>
      <c r="AA539" s="92">
        <v>8</v>
      </c>
      <c r="AB539" s="92">
        <v>8</v>
      </c>
      <c r="AC539" s="96">
        <f t="shared" si="26"/>
        <v>8</v>
      </c>
      <c r="AD539" s="91" t="str">
        <f>IF(AC539&gt;=8.6,"O",IF(AC539&gt;=6.6,"VS",IF(AC539&gt;=4.6,"S",IF(AC539&gt;=2.6,"U",IF(AC539&gt;=2.59,"P")))))</f>
        <v>VS</v>
      </c>
    </row>
    <row r="540" spans="3:30" ht="12.75">
      <c r="C540" s="76"/>
      <c r="D540" s="77" t="s">
        <v>70</v>
      </c>
      <c r="E540" s="76"/>
      <c r="F540" s="76"/>
      <c r="G540" s="76"/>
      <c r="H540" s="76"/>
      <c r="I540" s="76"/>
      <c r="J540" s="76"/>
      <c r="K540" s="76"/>
      <c r="L540" s="76"/>
      <c r="M540" s="76"/>
      <c r="N540" s="76"/>
      <c r="O540" s="76"/>
      <c r="P540" s="76"/>
      <c r="Q540" s="76"/>
      <c r="R540" s="76"/>
      <c r="S540" s="76"/>
      <c r="T540" s="76"/>
      <c r="U540" s="76"/>
      <c r="V540" s="76"/>
      <c r="W540" s="76"/>
      <c r="X540" s="76"/>
      <c r="Y540" s="76"/>
      <c r="Z540" s="76"/>
      <c r="AA540" s="92">
        <f>SUM(AA536:AA539)</f>
        <v>32</v>
      </c>
      <c r="AB540" s="92">
        <f>SUM(AB536:AB539)</f>
        <v>32</v>
      </c>
      <c r="AC540" s="96">
        <f t="shared" si="26"/>
        <v>32</v>
      </c>
      <c r="AD540" s="92"/>
    </row>
    <row r="541" spans="3:30" ht="12.75">
      <c r="C541" s="76"/>
      <c r="D541" s="77" t="s">
        <v>220</v>
      </c>
      <c r="AA541" s="110">
        <f>AVERAGE(AA536:AA539)*15%</f>
        <v>1.2</v>
      </c>
      <c r="AB541" s="111">
        <f>AVERAGE(AB536:AB539)*15%</f>
        <v>1.2</v>
      </c>
      <c r="AC541" s="115">
        <f t="shared" si="26"/>
        <v>1.2</v>
      </c>
      <c r="AD541" s="125"/>
    </row>
    <row r="542" spans="2:3" ht="12.75">
      <c r="B542" s="66" t="s">
        <v>76</v>
      </c>
      <c r="C542" s="66" t="s">
        <v>77</v>
      </c>
    </row>
    <row r="543" spans="3:30" ht="12.75">
      <c r="C543" s="32">
        <v>1</v>
      </c>
      <c r="D543" s="72" t="s">
        <v>78</v>
      </c>
      <c r="E543" s="73"/>
      <c r="F543" s="73"/>
      <c r="G543" s="73"/>
      <c r="H543" s="73"/>
      <c r="I543" s="73"/>
      <c r="J543" s="73"/>
      <c r="K543" s="73"/>
      <c r="L543" s="73"/>
      <c r="M543" s="73"/>
      <c r="N543" s="73"/>
      <c r="O543" s="73"/>
      <c r="P543" s="73"/>
      <c r="Q543" s="73"/>
      <c r="R543" s="73"/>
      <c r="S543" s="73"/>
      <c r="T543" s="73"/>
      <c r="U543" s="73"/>
      <c r="V543" s="73"/>
      <c r="W543" s="73"/>
      <c r="X543" s="73"/>
      <c r="Y543" s="73"/>
      <c r="Z543" s="74"/>
      <c r="AA543" s="92">
        <v>1</v>
      </c>
      <c r="AB543" s="92">
        <v>1</v>
      </c>
      <c r="AC543" s="113">
        <f>AVERAGE(AA543:AB543)</f>
        <v>1</v>
      </c>
      <c r="AD543" s="105" t="str">
        <f>IF(AC543&gt;=8.6,"O",IF(AC543&gt;=6.6,"VS",IF(AC543&gt;=4.6,"S",IF(AC543&gt;=2.6,"U",IF(AC543&lt;=2.59,"P")))))</f>
        <v>P</v>
      </c>
    </row>
    <row r="544" spans="3:30" ht="12.75">
      <c r="C544" s="76"/>
      <c r="D544" s="77" t="s">
        <v>70</v>
      </c>
      <c r="E544" s="76"/>
      <c r="F544" s="76"/>
      <c r="G544" s="76"/>
      <c r="H544" s="76"/>
      <c r="I544" s="76"/>
      <c r="J544" s="76"/>
      <c r="K544" s="76"/>
      <c r="L544" s="76"/>
      <c r="M544" s="76"/>
      <c r="N544" s="76"/>
      <c r="O544" s="76"/>
      <c r="P544" s="76"/>
      <c r="Q544" s="76"/>
      <c r="R544" s="76"/>
      <c r="S544" s="76"/>
      <c r="T544" s="76"/>
      <c r="U544" s="76"/>
      <c r="V544" s="76"/>
      <c r="W544" s="76"/>
      <c r="X544" s="76"/>
      <c r="Y544" s="76"/>
      <c r="Z544" s="76"/>
      <c r="AA544" s="92">
        <f>AA543+0</f>
        <v>1</v>
      </c>
      <c r="AB544" s="92">
        <f>AB543+0</f>
        <v>1</v>
      </c>
      <c r="AC544" s="113">
        <f>AVERAGE(AA544:AB544)</f>
        <v>1</v>
      </c>
      <c r="AD544" s="105" t="str">
        <f>IF(AC544&gt;=8.6,"O",IF(AC544&gt;=6.6,"VS",IF(AC544&gt;=4.6,"S",IF(AC544&gt;=2.6,"U",IF(AC544&lt;=2.59,"P")))))</f>
        <v>P</v>
      </c>
    </row>
    <row r="545" spans="3:30" ht="12.75">
      <c r="C545" s="76"/>
      <c r="D545" s="77" t="s">
        <v>79</v>
      </c>
      <c r="AA545" s="110">
        <f>AVERAGE(AA543:AA543)*10%</f>
        <v>0.1</v>
      </c>
      <c r="AB545" s="111">
        <f>AVERAGE(AB543:AB543)*10%</f>
        <v>0.1</v>
      </c>
      <c r="AC545" s="135">
        <f>AVERAGE(AC543:AC543)*10%</f>
        <v>0.1</v>
      </c>
      <c r="AD545" s="125"/>
    </row>
    <row r="546" spans="2:3" ht="12.75">
      <c r="B546" s="66" t="s">
        <v>80</v>
      </c>
      <c r="C546" s="66" t="s">
        <v>81</v>
      </c>
    </row>
    <row r="547" spans="3:30" ht="12" customHeight="1">
      <c r="C547" s="32">
        <v>1</v>
      </c>
      <c r="D547" s="72" t="s">
        <v>85</v>
      </c>
      <c r="E547" s="73"/>
      <c r="F547" s="73"/>
      <c r="G547" s="73"/>
      <c r="H547" s="73"/>
      <c r="I547" s="73"/>
      <c r="J547" s="73"/>
      <c r="K547" s="73"/>
      <c r="L547" s="73"/>
      <c r="M547" s="73"/>
      <c r="N547" s="73"/>
      <c r="O547" s="73"/>
      <c r="P547" s="73"/>
      <c r="Q547" s="73"/>
      <c r="R547" s="73"/>
      <c r="S547" s="73"/>
      <c r="T547" s="73"/>
      <c r="U547" s="73"/>
      <c r="V547" s="73"/>
      <c r="W547" s="73"/>
      <c r="X547" s="73"/>
      <c r="Y547" s="73"/>
      <c r="Z547" s="74"/>
      <c r="AA547" s="92">
        <v>8</v>
      </c>
      <c r="AB547" s="92">
        <v>8</v>
      </c>
      <c r="AC547" s="93">
        <f aca="true" t="shared" si="27" ref="AC547:AC553">AVERAGE(AA547:AB547)</f>
        <v>8</v>
      </c>
      <c r="AD547" s="105" t="str">
        <f aca="true" t="shared" si="28" ref="AD547:AD552">IF(AC547&gt;=8.6,"O",IF(AC547&gt;=6.6,"VS",IF(AC547&gt;=4.6,"S",IF(AC547&gt;=2.6,"U",IF(AC547&gt;=2.59,"P")))))</f>
        <v>VS</v>
      </c>
    </row>
    <row r="548" spans="3:30" ht="12" customHeight="1">
      <c r="C548" s="32">
        <v>2</v>
      </c>
      <c r="D548" s="72" t="s">
        <v>105</v>
      </c>
      <c r="E548" s="73"/>
      <c r="F548" s="73"/>
      <c r="G548" s="73"/>
      <c r="H548" s="73"/>
      <c r="I548" s="73"/>
      <c r="J548" s="73"/>
      <c r="K548" s="73"/>
      <c r="L548" s="73"/>
      <c r="M548" s="73"/>
      <c r="N548" s="73"/>
      <c r="O548" s="73"/>
      <c r="P548" s="73"/>
      <c r="Q548" s="73"/>
      <c r="R548" s="73"/>
      <c r="S548" s="73"/>
      <c r="T548" s="73"/>
      <c r="U548" s="73"/>
      <c r="V548" s="73"/>
      <c r="W548" s="73"/>
      <c r="X548" s="73"/>
      <c r="Y548" s="73"/>
      <c r="Z548" s="74"/>
      <c r="AA548" s="92">
        <v>8</v>
      </c>
      <c r="AB548" s="92">
        <v>8</v>
      </c>
      <c r="AC548" s="93">
        <f t="shared" si="27"/>
        <v>8</v>
      </c>
      <c r="AD548" s="105" t="str">
        <f t="shared" si="28"/>
        <v>VS</v>
      </c>
    </row>
    <row r="549" spans="3:30" ht="12" customHeight="1">
      <c r="C549" s="32">
        <v>3</v>
      </c>
      <c r="D549" s="33" t="s">
        <v>86</v>
      </c>
      <c r="E549" s="73"/>
      <c r="F549" s="73"/>
      <c r="G549" s="73"/>
      <c r="H549" s="73"/>
      <c r="I549" s="73"/>
      <c r="J549" s="73"/>
      <c r="K549" s="73"/>
      <c r="L549" s="73"/>
      <c r="M549" s="73"/>
      <c r="N549" s="73"/>
      <c r="O549" s="73"/>
      <c r="P549" s="73"/>
      <c r="Q549" s="73"/>
      <c r="R549" s="73"/>
      <c r="S549" s="73"/>
      <c r="T549" s="73"/>
      <c r="U549" s="73"/>
      <c r="V549" s="73"/>
      <c r="W549" s="73"/>
      <c r="X549" s="73"/>
      <c r="Y549" s="73"/>
      <c r="Z549" s="74"/>
      <c r="AA549" s="92">
        <v>8</v>
      </c>
      <c r="AB549" s="92">
        <v>8</v>
      </c>
      <c r="AC549" s="93">
        <f t="shared" si="27"/>
        <v>8</v>
      </c>
      <c r="AD549" s="105" t="str">
        <f t="shared" si="28"/>
        <v>VS</v>
      </c>
    </row>
    <row r="550" spans="3:30" ht="12" customHeight="1">
      <c r="C550" s="32">
        <v>4</v>
      </c>
      <c r="D550" s="72" t="s">
        <v>87</v>
      </c>
      <c r="E550" s="73"/>
      <c r="F550" s="73"/>
      <c r="G550" s="73"/>
      <c r="H550" s="73"/>
      <c r="I550" s="73"/>
      <c r="J550" s="73"/>
      <c r="K550" s="73"/>
      <c r="L550" s="73"/>
      <c r="M550" s="73"/>
      <c r="N550" s="73"/>
      <c r="O550" s="73"/>
      <c r="P550" s="73"/>
      <c r="Q550" s="73"/>
      <c r="R550" s="73"/>
      <c r="S550" s="73"/>
      <c r="T550" s="73"/>
      <c r="U550" s="73"/>
      <c r="V550" s="73"/>
      <c r="W550" s="73"/>
      <c r="X550" s="73"/>
      <c r="Y550" s="73"/>
      <c r="Z550" s="74"/>
      <c r="AA550" s="92">
        <v>10</v>
      </c>
      <c r="AB550" s="92">
        <v>10</v>
      </c>
      <c r="AC550" s="93">
        <f t="shared" si="27"/>
        <v>10</v>
      </c>
      <c r="AD550" s="105" t="str">
        <f t="shared" si="28"/>
        <v>O</v>
      </c>
    </row>
    <row r="551" spans="3:30" ht="12" customHeight="1">
      <c r="C551" s="32">
        <v>5</v>
      </c>
      <c r="D551" s="72" t="s">
        <v>88</v>
      </c>
      <c r="E551" s="73"/>
      <c r="F551" s="73"/>
      <c r="G551" s="73"/>
      <c r="H551" s="73"/>
      <c r="I551" s="73"/>
      <c r="J551" s="73"/>
      <c r="K551" s="73"/>
      <c r="L551" s="73"/>
      <c r="M551" s="73"/>
      <c r="N551" s="73"/>
      <c r="O551" s="73"/>
      <c r="P551" s="73"/>
      <c r="Q551" s="73"/>
      <c r="R551" s="73"/>
      <c r="S551" s="73"/>
      <c r="T551" s="73"/>
      <c r="U551" s="73"/>
      <c r="V551" s="73"/>
      <c r="W551" s="73"/>
      <c r="X551" s="73"/>
      <c r="Y551" s="73"/>
      <c r="Z551" s="74"/>
      <c r="AA551" s="92">
        <v>10</v>
      </c>
      <c r="AB551" s="92">
        <v>10</v>
      </c>
      <c r="AC551" s="93">
        <f t="shared" si="27"/>
        <v>10</v>
      </c>
      <c r="AD551" s="105" t="str">
        <f t="shared" si="28"/>
        <v>O</v>
      </c>
    </row>
    <row r="552" spans="3:30" ht="12.75">
      <c r="C552" s="76"/>
      <c r="D552" s="77" t="s">
        <v>70</v>
      </c>
      <c r="E552" s="76"/>
      <c r="F552" s="76"/>
      <c r="G552" s="76"/>
      <c r="H552" s="76"/>
      <c r="I552" s="76"/>
      <c r="J552" s="76"/>
      <c r="K552" s="76"/>
      <c r="L552" s="76"/>
      <c r="M552" s="76"/>
      <c r="N552" s="76"/>
      <c r="O552" s="76"/>
      <c r="P552" s="76"/>
      <c r="Q552" s="76"/>
      <c r="R552" s="76"/>
      <c r="S552" s="76"/>
      <c r="T552" s="76"/>
      <c r="U552" s="76"/>
      <c r="V552" s="76"/>
      <c r="W552" s="76"/>
      <c r="X552" s="76"/>
      <c r="Y552" s="76"/>
      <c r="Z552" s="76"/>
      <c r="AA552" s="92">
        <f>SUM(AA547:AA551)</f>
        <v>44</v>
      </c>
      <c r="AB552" s="92">
        <f>SUM(AB547:AB551)</f>
        <v>44</v>
      </c>
      <c r="AC552" s="93">
        <f t="shared" si="27"/>
        <v>44</v>
      </c>
      <c r="AD552" s="105" t="str">
        <f t="shared" si="28"/>
        <v>O</v>
      </c>
    </row>
    <row r="553" spans="3:30" ht="12.75">
      <c r="C553" s="76"/>
      <c r="D553" s="77" t="s">
        <v>221</v>
      </c>
      <c r="AA553" s="110">
        <f>AVERAGE(AA547:AA551)*5%</f>
        <v>0.44000000000000006</v>
      </c>
      <c r="AB553" s="111">
        <f>AVERAGE(AB547:AB551)*5%</f>
        <v>0.44000000000000006</v>
      </c>
      <c r="AC553" s="115">
        <f t="shared" si="27"/>
        <v>0.44000000000000006</v>
      </c>
      <c r="AD553" s="108"/>
    </row>
    <row r="554" spans="4:30" ht="12.75">
      <c r="D554" s="66" t="s">
        <v>82</v>
      </c>
      <c r="AA554" s="109"/>
      <c r="AB554" s="109"/>
      <c r="AC554" s="109"/>
      <c r="AD554" s="223"/>
    </row>
    <row r="556" spans="1:2" ht="12.75">
      <c r="A556" s="66" t="s">
        <v>83</v>
      </c>
      <c r="B556" s="66" t="s">
        <v>84</v>
      </c>
    </row>
    <row r="557" spans="2:26" ht="12.75">
      <c r="B557" s="273" t="s">
        <v>106</v>
      </c>
      <c r="C557" s="273"/>
      <c r="D557" s="273"/>
      <c r="E557" s="273"/>
      <c r="F557" s="273"/>
      <c r="G557" s="273"/>
      <c r="H557" s="273"/>
      <c r="I557" s="273"/>
      <c r="J557" s="273"/>
      <c r="K557" s="273"/>
      <c r="L557" s="273"/>
      <c r="M557" s="273"/>
      <c r="N557" s="273"/>
      <c r="O557" s="273"/>
      <c r="P557" s="273"/>
      <c r="Q557" s="273"/>
      <c r="R557" s="273"/>
      <c r="S557" s="273"/>
      <c r="T557" s="273"/>
      <c r="U557" s="273"/>
      <c r="V557" s="273"/>
      <c r="W557" s="273"/>
      <c r="X557" s="273"/>
      <c r="Y557" s="273"/>
      <c r="Z557" s="273"/>
    </row>
    <row r="558" spans="2:26" ht="12.75">
      <c r="B558" s="273"/>
      <c r="C558" s="273"/>
      <c r="D558" s="273"/>
      <c r="E558" s="273"/>
      <c r="F558" s="273"/>
      <c r="G558" s="273"/>
      <c r="H558" s="273"/>
      <c r="I558" s="273"/>
      <c r="J558" s="273"/>
      <c r="K558" s="273"/>
      <c r="L558" s="273"/>
      <c r="M558" s="273"/>
      <c r="N558" s="273"/>
      <c r="O558" s="273"/>
      <c r="P558" s="273"/>
      <c r="Q558" s="273"/>
      <c r="R558" s="273"/>
      <c r="S558" s="273"/>
      <c r="T558" s="273"/>
      <c r="U558" s="273"/>
      <c r="V558" s="273"/>
      <c r="W558" s="273"/>
      <c r="X558" s="273"/>
      <c r="Y558" s="273"/>
      <c r="Z558" s="273"/>
    </row>
    <row r="559" spans="3:30" ht="12" customHeight="1">
      <c r="C559" s="32">
        <v>1</v>
      </c>
      <c r="D559" s="72" t="s">
        <v>89</v>
      </c>
      <c r="E559" s="73"/>
      <c r="F559" s="73"/>
      <c r="G559" s="73"/>
      <c r="H559" s="73"/>
      <c r="I559" s="73"/>
      <c r="J559" s="73"/>
      <c r="K559" s="73"/>
      <c r="L559" s="73"/>
      <c r="M559" s="73"/>
      <c r="N559" s="73"/>
      <c r="O559" s="73"/>
      <c r="P559" s="73"/>
      <c r="Q559" s="73"/>
      <c r="R559" s="73"/>
      <c r="S559" s="73"/>
      <c r="T559" s="73"/>
      <c r="U559" s="73"/>
      <c r="V559" s="73"/>
      <c r="W559" s="73"/>
      <c r="X559" s="73"/>
      <c r="Y559" s="73"/>
      <c r="Z559" s="74"/>
      <c r="AA559" s="92">
        <v>10</v>
      </c>
      <c r="AB559" s="92">
        <v>10</v>
      </c>
      <c r="AC559" s="113">
        <f aca="true" t="shared" si="29" ref="AC559:AC568">AVERAGE(AA559:AB559)</f>
        <v>10</v>
      </c>
      <c r="AD559" s="91" t="str">
        <f aca="true" t="shared" si="30" ref="AD559:AD569">IF(AC559&gt;=8.6,"O",IF(AC559&gt;=6.6,"VS",IF(AC559&gt;=4.6,"S",IF(AC559&gt;=2.6,"U",IF(AC559&gt;=2.59,"P")))))</f>
        <v>O</v>
      </c>
    </row>
    <row r="560" spans="3:30" ht="12" customHeight="1">
      <c r="C560" s="32">
        <v>2</v>
      </c>
      <c r="D560" s="72" t="s">
        <v>90</v>
      </c>
      <c r="E560" s="73"/>
      <c r="F560" s="73"/>
      <c r="G560" s="73"/>
      <c r="H560" s="73"/>
      <c r="I560" s="73"/>
      <c r="J560" s="73"/>
      <c r="K560" s="73"/>
      <c r="L560" s="73"/>
      <c r="M560" s="73"/>
      <c r="N560" s="73"/>
      <c r="O560" s="73"/>
      <c r="P560" s="73"/>
      <c r="Q560" s="73"/>
      <c r="R560" s="73"/>
      <c r="S560" s="73"/>
      <c r="T560" s="73"/>
      <c r="U560" s="73"/>
      <c r="V560" s="73"/>
      <c r="W560" s="73"/>
      <c r="X560" s="73"/>
      <c r="Y560" s="73"/>
      <c r="Z560" s="74"/>
      <c r="AA560" s="92">
        <v>10</v>
      </c>
      <c r="AB560" s="92">
        <v>10</v>
      </c>
      <c r="AC560" s="113">
        <f t="shared" si="29"/>
        <v>10</v>
      </c>
      <c r="AD560" s="91" t="str">
        <f t="shared" si="30"/>
        <v>O</v>
      </c>
    </row>
    <row r="561" spans="3:30" ht="12" customHeight="1">
      <c r="C561" s="32">
        <v>3</v>
      </c>
      <c r="D561" s="72" t="s">
        <v>91</v>
      </c>
      <c r="E561" s="73"/>
      <c r="F561" s="73"/>
      <c r="G561" s="73"/>
      <c r="H561" s="73"/>
      <c r="I561" s="73"/>
      <c r="J561" s="73"/>
      <c r="K561" s="73"/>
      <c r="L561" s="73"/>
      <c r="M561" s="73"/>
      <c r="N561" s="73"/>
      <c r="O561" s="73"/>
      <c r="P561" s="73"/>
      <c r="Q561" s="73"/>
      <c r="R561" s="73"/>
      <c r="S561" s="73"/>
      <c r="T561" s="73"/>
      <c r="U561" s="73"/>
      <c r="V561" s="73"/>
      <c r="W561" s="73"/>
      <c r="X561" s="73"/>
      <c r="Y561" s="73"/>
      <c r="Z561" s="74"/>
      <c r="AA561" s="92">
        <v>10</v>
      </c>
      <c r="AB561" s="92">
        <v>10</v>
      </c>
      <c r="AC561" s="113">
        <f t="shared" si="29"/>
        <v>10</v>
      </c>
      <c r="AD561" s="91" t="str">
        <f t="shared" si="30"/>
        <v>O</v>
      </c>
    </row>
    <row r="562" spans="3:30" ht="12" customHeight="1">
      <c r="C562" s="32">
        <v>4</v>
      </c>
      <c r="D562" s="72" t="s">
        <v>92</v>
      </c>
      <c r="E562" s="73"/>
      <c r="F562" s="73"/>
      <c r="G562" s="73"/>
      <c r="H562" s="73"/>
      <c r="I562" s="73"/>
      <c r="J562" s="73"/>
      <c r="K562" s="73"/>
      <c r="L562" s="73"/>
      <c r="M562" s="73"/>
      <c r="N562" s="73"/>
      <c r="O562" s="73"/>
      <c r="P562" s="73"/>
      <c r="Q562" s="73"/>
      <c r="R562" s="73"/>
      <c r="S562" s="73"/>
      <c r="T562" s="73"/>
      <c r="U562" s="73"/>
      <c r="V562" s="73"/>
      <c r="W562" s="73"/>
      <c r="X562" s="73"/>
      <c r="Y562" s="73"/>
      <c r="Z562" s="74"/>
      <c r="AA562" s="92">
        <v>10</v>
      </c>
      <c r="AB562" s="92">
        <v>10</v>
      </c>
      <c r="AC562" s="113">
        <f t="shared" si="29"/>
        <v>10</v>
      </c>
      <c r="AD562" s="91" t="str">
        <f t="shared" si="30"/>
        <v>O</v>
      </c>
    </row>
    <row r="563" spans="3:30" ht="12" customHeight="1">
      <c r="C563" s="32">
        <v>5</v>
      </c>
      <c r="D563" s="72" t="s">
        <v>93</v>
      </c>
      <c r="E563" s="73"/>
      <c r="F563" s="73"/>
      <c r="G563" s="73"/>
      <c r="H563" s="73"/>
      <c r="I563" s="73"/>
      <c r="J563" s="73"/>
      <c r="K563" s="73"/>
      <c r="L563" s="73"/>
      <c r="M563" s="73"/>
      <c r="N563" s="73"/>
      <c r="O563" s="73"/>
      <c r="P563" s="73"/>
      <c r="Q563" s="73"/>
      <c r="R563" s="73"/>
      <c r="S563" s="73"/>
      <c r="T563" s="73"/>
      <c r="U563" s="73"/>
      <c r="V563" s="73"/>
      <c r="W563" s="73"/>
      <c r="X563" s="73"/>
      <c r="Y563" s="73"/>
      <c r="Z563" s="74"/>
      <c r="AA563" s="92">
        <v>10</v>
      </c>
      <c r="AB563" s="92">
        <v>10</v>
      </c>
      <c r="AC563" s="113">
        <f t="shared" si="29"/>
        <v>10</v>
      </c>
      <c r="AD563" s="91" t="str">
        <f t="shared" si="30"/>
        <v>O</v>
      </c>
    </row>
    <row r="564" spans="3:30" ht="12" customHeight="1">
      <c r="C564" s="32">
        <v>6</v>
      </c>
      <c r="D564" s="72" t="s">
        <v>94</v>
      </c>
      <c r="E564" s="73"/>
      <c r="F564" s="73"/>
      <c r="G564" s="73"/>
      <c r="H564" s="73"/>
      <c r="I564" s="73"/>
      <c r="J564" s="73"/>
      <c r="K564" s="73"/>
      <c r="L564" s="73"/>
      <c r="M564" s="73"/>
      <c r="N564" s="73"/>
      <c r="O564" s="73"/>
      <c r="P564" s="73"/>
      <c r="Q564" s="73"/>
      <c r="R564" s="73"/>
      <c r="S564" s="73"/>
      <c r="T564" s="73"/>
      <c r="U564" s="73"/>
      <c r="V564" s="73"/>
      <c r="W564" s="73"/>
      <c r="X564" s="73"/>
      <c r="Y564" s="73"/>
      <c r="Z564" s="74"/>
      <c r="AA564" s="92">
        <v>8</v>
      </c>
      <c r="AB564" s="92">
        <v>8</v>
      </c>
      <c r="AC564" s="113">
        <f t="shared" si="29"/>
        <v>8</v>
      </c>
      <c r="AD564" s="91" t="str">
        <f t="shared" si="30"/>
        <v>VS</v>
      </c>
    </row>
    <row r="565" spans="3:30" ht="12" customHeight="1">
      <c r="C565" s="32">
        <v>7</v>
      </c>
      <c r="D565" s="31" t="s">
        <v>95</v>
      </c>
      <c r="E565" s="73"/>
      <c r="F565" s="73"/>
      <c r="G565" s="73"/>
      <c r="H565" s="73"/>
      <c r="I565" s="73"/>
      <c r="J565" s="73"/>
      <c r="K565" s="73"/>
      <c r="L565" s="73"/>
      <c r="M565" s="73"/>
      <c r="N565" s="73"/>
      <c r="O565" s="73"/>
      <c r="P565" s="73"/>
      <c r="Q565" s="73"/>
      <c r="R565" s="73"/>
      <c r="S565" s="73"/>
      <c r="T565" s="73"/>
      <c r="U565" s="73"/>
      <c r="V565" s="73"/>
      <c r="W565" s="73"/>
      <c r="X565" s="73"/>
      <c r="Y565" s="73"/>
      <c r="Z565" s="74"/>
      <c r="AA565" s="92">
        <v>10</v>
      </c>
      <c r="AB565" s="92">
        <v>10</v>
      </c>
      <c r="AC565" s="113">
        <f t="shared" si="29"/>
        <v>10</v>
      </c>
      <c r="AD565" s="91" t="str">
        <f t="shared" si="30"/>
        <v>O</v>
      </c>
    </row>
    <row r="566" spans="3:30" ht="12" customHeight="1">
      <c r="C566" s="32">
        <v>8</v>
      </c>
      <c r="D566" s="72" t="s">
        <v>96</v>
      </c>
      <c r="E566" s="73"/>
      <c r="F566" s="73"/>
      <c r="G566" s="73"/>
      <c r="H566" s="73"/>
      <c r="I566" s="73"/>
      <c r="J566" s="73"/>
      <c r="K566" s="73"/>
      <c r="L566" s="73"/>
      <c r="M566" s="73"/>
      <c r="N566" s="73"/>
      <c r="O566" s="73"/>
      <c r="P566" s="73"/>
      <c r="Q566" s="73"/>
      <c r="R566" s="73"/>
      <c r="S566" s="73"/>
      <c r="T566" s="73"/>
      <c r="U566" s="73"/>
      <c r="V566" s="73"/>
      <c r="W566" s="73"/>
      <c r="X566" s="73"/>
      <c r="Y566" s="73"/>
      <c r="Z566" s="74"/>
      <c r="AA566" s="92">
        <v>8</v>
      </c>
      <c r="AB566" s="92">
        <v>8</v>
      </c>
      <c r="AC566" s="113">
        <f t="shared" si="29"/>
        <v>8</v>
      </c>
      <c r="AD566" s="91" t="str">
        <f t="shared" si="30"/>
        <v>VS</v>
      </c>
    </row>
    <row r="567" spans="3:30" ht="12" customHeight="1">
      <c r="C567" s="32">
        <v>9</v>
      </c>
      <c r="D567" s="72" t="s">
        <v>97</v>
      </c>
      <c r="E567" s="73"/>
      <c r="F567" s="73"/>
      <c r="G567" s="73"/>
      <c r="H567" s="73"/>
      <c r="I567" s="73"/>
      <c r="J567" s="73"/>
      <c r="K567" s="73"/>
      <c r="L567" s="73"/>
      <c r="M567" s="73"/>
      <c r="N567" s="73"/>
      <c r="O567" s="73"/>
      <c r="P567" s="73"/>
      <c r="Q567" s="73"/>
      <c r="R567" s="73"/>
      <c r="S567" s="73"/>
      <c r="T567" s="73"/>
      <c r="U567" s="73"/>
      <c r="V567" s="73"/>
      <c r="W567" s="73"/>
      <c r="X567" s="73"/>
      <c r="Y567" s="73"/>
      <c r="Z567" s="74"/>
      <c r="AA567" s="92">
        <v>10</v>
      </c>
      <c r="AB567" s="92">
        <v>10</v>
      </c>
      <c r="AC567" s="113">
        <f t="shared" si="29"/>
        <v>10</v>
      </c>
      <c r="AD567" s="91" t="str">
        <f t="shared" si="30"/>
        <v>O</v>
      </c>
    </row>
    <row r="568" spans="3:30" ht="12" customHeight="1">
      <c r="C568" s="32">
        <v>10</v>
      </c>
      <c r="D568" s="72" t="s">
        <v>98</v>
      </c>
      <c r="E568" s="73"/>
      <c r="F568" s="73"/>
      <c r="G568" s="73"/>
      <c r="H568" s="73"/>
      <c r="I568" s="73"/>
      <c r="J568" s="73"/>
      <c r="K568" s="73"/>
      <c r="L568" s="73"/>
      <c r="M568" s="73"/>
      <c r="N568" s="73"/>
      <c r="O568" s="73"/>
      <c r="P568" s="73"/>
      <c r="Q568" s="73"/>
      <c r="R568" s="73"/>
      <c r="S568" s="73"/>
      <c r="T568" s="73"/>
      <c r="U568" s="73"/>
      <c r="V568" s="73"/>
      <c r="W568" s="73"/>
      <c r="X568" s="73"/>
      <c r="Y568" s="73"/>
      <c r="Z568" s="74"/>
      <c r="AA568" s="92">
        <v>10</v>
      </c>
      <c r="AB568" s="92">
        <v>10</v>
      </c>
      <c r="AC568" s="113">
        <f t="shared" si="29"/>
        <v>10</v>
      </c>
      <c r="AD568" s="91" t="str">
        <f t="shared" si="30"/>
        <v>O</v>
      </c>
    </row>
    <row r="569" spans="3:30" ht="12.75">
      <c r="C569" s="76"/>
      <c r="D569" s="77" t="s">
        <v>70</v>
      </c>
      <c r="E569" s="76"/>
      <c r="F569" s="76"/>
      <c r="G569" s="76"/>
      <c r="H569" s="76"/>
      <c r="I569" s="76"/>
      <c r="J569" s="76"/>
      <c r="K569" s="76"/>
      <c r="L569" s="76"/>
      <c r="M569" s="76"/>
      <c r="N569" s="76"/>
      <c r="O569" s="76"/>
      <c r="P569" s="76"/>
      <c r="Q569" s="76"/>
      <c r="R569" s="76"/>
      <c r="S569" s="76"/>
      <c r="T569" s="76"/>
      <c r="U569" s="76"/>
      <c r="V569" s="76"/>
      <c r="W569" s="76"/>
      <c r="X569" s="76"/>
      <c r="Y569" s="76"/>
      <c r="Z569" s="76"/>
      <c r="AA569" s="92">
        <f>SUM(AA559:AA568)</f>
        <v>96</v>
      </c>
      <c r="AB569" s="92">
        <f>SUM(AB559:AB568)</f>
        <v>96</v>
      </c>
      <c r="AC569" s="113">
        <f>AVERAGE(AA569:AB569)</f>
        <v>96</v>
      </c>
      <c r="AD569" s="91" t="str">
        <f t="shared" si="30"/>
        <v>O</v>
      </c>
    </row>
    <row r="570" spans="3:30" ht="12.75">
      <c r="C570" s="76"/>
      <c r="D570" s="77" t="s">
        <v>222</v>
      </c>
      <c r="AA570" s="106">
        <f>AVERAGE(AA559:AA568)*20%</f>
        <v>1.92</v>
      </c>
      <c r="AB570" s="106">
        <f>AVERAGE(AB559:AB568)*20%</f>
        <v>1.92</v>
      </c>
      <c r="AC570" s="107">
        <f>AVERAGE(AA570:AB570)</f>
        <v>1.92</v>
      </c>
      <c r="AD570" s="125"/>
    </row>
    <row r="571" spans="3:4" ht="12.75">
      <c r="C571" s="76"/>
      <c r="D571" s="77"/>
    </row>
    <row r="572" spans="1:30" ht="12.75">
      <c r="A572" s="276" t="s">
        <v>46</v>
      </c>
      <c r="B572" s="274"/>
      <c r="C572" s="274"/>
      <c r="D572" s="274"/>
      <c r="E572" s="274"/>
      <c r="F572" s="274"/>
      <c r="G572" s="274"/>
      <c r="H572" s="274"/>
      <c r="I572" s="274"/>
      <c r="J572" s="274"/>
      <c r="K572" s="274"/>
      <c r="L572" s="274"/>
      <c r="M572" s="274"/>
      <c r="N572" s="274"/>
      <c r="O572" s="274"/>
      <c r="P572" s="274"/>
      <c r="Q572" s="274"/>
      <c r="R572" s="274"/>
      <c r="S572" s="274"/>
      <c r="T572" s="274"/>
      <c r="U572" s="274"/>
      <c r="V572" s="274"/>
      <c r="W572" s="274"/>
      <c r="X572" s="274"/>
      <c r="Y572" s="274"/>
      <c r="Z572" s="277"/>
      <c r="AA572" s="97" t="s">
        <v>47</v>
      </c>
      <c r="AB572" s="97" t="s">
        <v>50</v>
      </c>
      <c r="AC572" s="268" t="s">
        <v>49</v>
      </c>
      <c r="AD572" s="9" t="s">
        <v>99</v>
      </c>
    </row>
    <row r="573" spans="1:30" ht="12.75">
      <c r="A573" s="278"/>
      <c r="B573" s="275"/>
      <c r="C573" s="275"/>
      <c r="D573" s="275"/>
      <c r="E573" s="275"/>
      <c r="F573" s="275"/>
      <c r="G573" s="275"/>
      <c r="H573" s="275"/>
      <c r="I573" s="275"/>
      <c r="J573" s="275"/>
      <c r="K573" s="275"/>
      <c r="L573" s="275"/>
      <c r="M573" s="275"/>
      <c r="N573" s="275"/>
      <c r="O573" s="275"/>
      <c r="P573" s="275"/>
      <c r="Q573" s="275"/>
      <c r="R573" s="275"/>
      <c r="S573" s="275"/>
      <c r="T573" s="275"/>
      <c r="U573" s="275"/>
      <c r="V573" s="275"/>
      <c r="W573" s="275"/>
      <c r="X573" s="275"/>
      <c r="Y573" s="275"/>
      <c r="Z573" s="279"/>
      <c r="AA573" s="8" t="s">
        <v>48</v>
      </c>
      <c r="AB573" s="8" t="s">
        <v>51</v>
      </c>
      <c r="AC573" s="269"/>
      <c r="AD573" s="8" t="s">
        <v>48</v>
      </c>
    </row>
    <row r="574" spans="1:2" ht="12.75">
      <c r="A574" s="66" t="s">
        <v>107</v>
      </c>
      <c r="B574" s="66" t="s">
        <v>223</v>
      </c>
    </row>
    <row r="575" spans="3:30" ht="12" customHeight="1">
      <c r="C575" s="32">
        <v>1</v>
      </c>
      <c r="D575" s="72" t="s">
        <v>109</v>
      </c>
      <c r="E575" s="73"/>
      <c r="F575" s="73"/>
      <c r="G575" s="73"/>
      <c r="H575" s="73"/>
      <c r="I575" s="73"/>
      <c r="J575" s="73"/>
      <c r="K575" s="73"/>
      <c r="L575" s="73"/>
      <c r="M575" s="73"/>
      <c r="N575" s="73"/>
      <c r="O575" s="73"/>
      <c r="P575" s="73"/>
      <c r="Q575" s="73"/>
      <c r="R575" s="73"/>
      <c r="S575" s="73"/>
      <c r="T575" s="73"/>
      <c r="U575" s="73"/>
      <c r="V575" s="73"/>
      <c r="W575" s="73"/>
      <c r="X575" s="73"/>
      <c r="Y575" s="73"/>
      <c r="Z575" s="74"/>
      <c r="AA575" s="92">
        <v>10</v>
      </c>
      <c r="AB575" s="92">
        <v>10</v>
      </c>
      <c r="AC575" s="113">
        <f>AVERAGE(AA575:AB575)</f>
        <v>10</v>
      </c>
      <c r="AD575" s="91" t="str">
        <f>IF(AC575&gt;=8.6,"O",IF(AC575&gt;=6.6,"VS",IF(AC575&gt;=4.6,"S",IF(AC575&gt;=2.6,"U",IF(AC575&gt;=2.59,"P")))))</f>
        <v>O</v>
      </c>
    </row>
    <row r="576" spans="3:30" ht="12" customHeight="1">
      <c r="C576" s="32">
        <v>2</v>
      </c>
      <c r="D576" s="72" t="s">
        <v>110</v>
      </c>
      <c r="E576" s="73"/>
      <c r="F576" s="73"/>
      <c r="G576" s="73"/>
      <c r="H576" s="73"/>
      <c r="I576" s="73"/>
      <c r="J576" s="73"/>
      <c r="K576" s="73"/>
      <c r="L576" s="73"/>
      <c r="M576" s="73"/>
      <c r="N576" s="73"/>
      <c r="O576" s="73"/>
      <c r="P576" s="73"/>
      <c r="Q576" s="73"/>
      <c r="R576" s="73"/>
      <c r="S576" s="73"/>
      <c r="T576" s="73"/>
      <c r="U576" s="73"/>
      <c r="V576" s="73"/>
      <c r="W576" s="73"/>
      <c r="X576" s="73"/>
      <c r="Y576" s="73"/>
      <c r="Z576" s="74"/>
      <c r="AA576" s="92">
        <v>10</v>
      </c>
      <c r="AB576" s="92">
        <v>10</v>
      </c>
      <c r="AC576" s="113">
        <f>AVERAGE(AA576:AB576)</f>
        <v>10</v>
      </c>
      <c r="AD576" s="91" t="str">
        <f>IF(AC576&gt;=8.6,"O",IF(AC576&gt;=6.6,"VS",IF(AC576&gt;=4.6,"S",IF(AC576&gt;=2.6,"U",IF(AC576&gt;=2.59,"P")))))</f>
        <v>O</v>
      </c>
    </row>
    <row r="577" spans="3:30" ht="12.75">
      <c r="C577" s="76"/>
      <c r="D577" s="77" t="s">
        <v>70</v>
      </c>
      <c r="E577" s="76"/>
      <c r="F577" s="76"/>
      <c r="G577" s="76"/>
      <c r="H577" s="76"/>
      <c r="I577" s="76"/>
      <c r="J577" s="76"/>
      <c r="K577" s="76"/>
      <c r="L577" s="76"/>
      <c r="M577" s="76"/>
      <c r="N577" s="76"/>
      <c r="O577" s="76"/>
      <c r="P577" s="76"/>
      <c r="Q577" s="76"/>
      <c r="R577" s="76"/>
      <c r="S577" s="76"/>
      <c r="T577" s="76"/>
      <c r="U577" s="76"/>
      <c r="V577" s="76"/>
      <c r="W577" s="76"/>
      <c r="X577" s="76"/>
      <c r="Y577" s="76"/>
      <c r="Z577" s="76"/>
      <c r="AA577" s="92">
        <f>SUM(AA575:AA576)</f>
        <v>20</v>
      </c>
      <c r="AB577" s="92">
        <f>SUM(AB575:AB576)</f>
        <v>20</v>
      </c>
      <c r="AC577" s="113">
        <f>AVERAGE(AA577:AB577)</f>
        <v>20</v>
      </c>
      <c r="AD577" s="91" t="str">
        <f>IF(AC577&gt;=8.6,"O",IF(AC577&gt;=6.6,"VS",IF(AC577&gt;=4.6,"S",IF(AC577&gt;=2.6,"U",IF(AC577&gt;=2.59,"P")))))</f>
        <v>O</v>
      </c>
    </row>
    <row r="578" spans="3:30" ht="12.75">
      <c r="C578" s="76"/>
      <c r="D578" s="77" t="s">
        <v>224</v>
      </c>
      <c r="AA578" s="106">
        <f>AVERAGE(AA575:AA576)*10%</f>
        <v>1</v>
      </c>
      <c r="AB578" s="106">
        <f>AVERAGE(AB575:AB576)*10%</f>
        <v>1</v>
      </c>
      <c r="AC578" s="107">
        <f>AVERAGE(AA578:AB578)</f>
        <v>1</v>
      </c>
      <c r="AD578" s="125"/>
    </row>
    <row r="579" spans="4:30" ht="12.75">
      <c r="D579" s="77" t="s">
        <v>108</v>
      </c>
      <c r="AA579" s="116"/>
      <c r="AB579" s="116"/>
      <c r="AC579" s="116"/>
      <c r="AD579" s="116"/>
    </row>
    <row r="580" spans="1:30" ht="13.5" thickBo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c r="AC580" s="78"/>
      <c r="AD580" s="78"/>
    </row>
    <row r="581" ht="13.5" thickTop="1">
      <c r="B581" s="66" t="s">
        <v>111</v>
      </c>
    </row>
    <row r="582" ht="12.75">
      <c r="B582" s="66" t="s">
        <v>112</v>
      </c>
    </row>
    <row r="584" ht="12.75">
      <c r="B584" s="14" t="s">
        <v>113</v>
      </c>
    </row>
    <row r="585" spans="2:30" ht="12.75">
      <c r="B585" s="79">
        <v>1</v>
      </c>
      <c r="C585" s="66" t="s">
        <v>114</v>
      </c>
      <c r="AD585" s="117"/>
    </row>
    <row r="586" spans="3:30" ht="12.75">
      <c r="C586" s="80">
        <v>1.1</v>
      </c>
      <c r="E586" s="66" t="s">
        <v>115</v>
      </c>
      <c r="AD586" s="117"/>
    </row>
    <row r="587" spans="3:30" ht="12.75">
      <c r="C587" s="80">
        <v>1.2</v>
      </c>
      <c r="E587" s="66" t="s">
        <v>116</v>
      </c>
      <c r="AD587" s="117"/>
    </row>
    <row r="588" spans="3:30" ht="12.75">
      <c r="C588" s="80">
        <v>1.3</v>
      </c>
      <c r="E588" s="66" t="s">
        <v>117</v>
      </c>
      <c r="AD588" s="117"/>
    </row>
    <row r="589" spans="3:30" ht="12.75">
      <c r="C589" s="80">
        <v>1.4</v>
      </c>
      <c r="E589" s="66" t="s">
        <v>118</v>
      </c>
      <c r="AD589" s="117"/>
    </row>
    <row r="590" spans="2:30" ht="12.75">
      <c r="B590" s="79">
        <v>2</v>
      </c>
      <c r="C590" s="30" t="s">
        <v>119</v>
      </c>
      <c r="AD590" s="117"/>
    </row>
    <row r="591" spans="2:30" ht="12.75">
      <c r="B591" s="79">
        <v>3</v>
      </c>
      <c r="C591" s="66" t="s">
        <v>120</v>
      </c>
      <c r="AD591" s="117"/>
    </row>
    <row r="592" spans="2:30" ht="12.75">
      <c r="B592" s="79">
        <v>4</v>
      </c>
      <c r="C592" s="66" t="s">
        <v>118</v>
      </c>
      <c r="AD592" s="117"/>
    </row>
    <row r="593" ht="12.75">
      <c r="AD593" s="115">
        <f>SUM(AD585:AD592)</f>
        <v>0</v>
      </c>
    </row>
    <row r="594" ht="12.75">
      <c r="B594" s="14" t="s">
        <v>121</v>
      </c>
    </row>
    <row r="595" spans="2:30" ht="12.75">
      <c r="B595" s="79">
        <v>1</v>
      </c>
      <c r="C595" s="11" t="s">
        <v>122</v>
      </c>
      <c r="AD595" s="93"/>
    </row>
    <row r="596" spans="2:30" ht="12.75">
      <c r="B596" s="79">
        <v>2</v>
      </c>
      <c r="C596" s="66" t="s">
        <v>148</v>
      </c>
      <c r="AD596" s="93">
        <v>0.5</v>
      </c>
    </row>
    <row r="597" spans="2:30" ht="12.75">
      <c r="B597" s="79">
        <v>3</v>
      </c>
      <c r="C597" s="66" t="s">
        <v>123</v>
      </c>
      <c r="AD597" s="93"/>
    </row>
    <row r="598" spans="2:30" ht="12.75">
      <c r="B598" s="79">
        <v>4</v>
      </c>
      <c r="C598" s="66" t="s">
        <v>124</v>
      </c>
      <c r="AD598" s="93"/>
    </row>
    <row r="599" ht="12.75">
      <c r="AD599" s="115">
        <f>SUM(AD595:AD598)</f>
        <v>0.5</v>
      </c>
    </row>
    <row r="600" spans="1:30" ht="15.75">
      <c r="A600" s="262" t="s">
        <v>140</v>
      </c>
      <c r="B600" s="262"/>
      <c r="C600" s="262"/>
      <c r="D600" s="262"/>
      <c r="E600" s="262"/>
      <c r="F600" s="262"/>
      <c r="G600" s="262"/>
      <c r="H600" s="262"/>
      <c r="I600" s="262"/>
      <c r="J600" s="262"/>
      <c r="K600" s="262"/>
      <c r="L600" s="262"/>
      <c r="M600" s="262"/>
      <c r="N600" s="262"/>
      <c r="O600" s="262"/>
      <c r="P600" s="262"/>
      <c r="Q600" s="262"/>
      <c r="R600" s="262"/>
      <c r="S600" s="262"/>
      <c r="T600" s="262"/>
      <c r="U600" s="262"/>
      <c r="V600" s="262"/>
      <c r="W600" s="262"/>
      <c r="X600" s="262"/>
      <c r="Y600" s="262"/>
      <c r="Z600" s="262"/>
      <c r="AA600" s="262"/>
      <c r="AB600" s="262"/>
      <c r="AC600" s="262"/>
      <c r="AD600" s="262"/>
    </row>
    <row r="601" spans="1:30" ht="12" customHeight="1">
      <c r="A601" s="66" t="s">
        <v>52</v>
      </c>
      <c r="B601" s="72" t="s">
        <v>125</v>
      </c>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4"/>
      <c r="AD601" s="109"/>
    </row>
    <row r="602" spans="2:30" ht="12" customHeight="1">
      <c r="B602" s="72" t="s">
        <v>54</v>
      </c>
      <c r="C602" s="83" t="s">
        <v>126</v>
      </c>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4"/>
      <c r="AD602" s="115">
        <f>AVERAGE(AA534:AB534)</f>
        <v>3.4250000000000003</v>
      </c>
    </row>
    <row r="603" spans="2:30" ht="12" customHeight="1">
      <c r="B603" s="72" t="s">
        <v>71</v>
      </c>
      <c r="C603" s="83" t="s">
        <v>235</v>
      </c>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4"/>
      <c r="AD603" s="115">
        <f>AVERAGE(AA541:AB541)</f>
        <v>1.2</v>
      </c>
    </row>
    <row r="604" spans="2:30" ht="12" customHeight="1">
      <c r="B604" s="72" t="s">
        <v>76</v>
      </c>
      <c r="C604" s="83" t="s">
        <v>236</v>
      </c>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4"/>
      <c r="AD604" s="135">
        <f>AVERAGE(AC543:AC543)*10%</f>
        <v>0.1</v>
      </c>
    </row>
    <row r="605" spans="2:30" ht="12" customHeight="1">
      <c r="B605" s="72" t="s">
        <v>80</v>
      </c>
      <c r="C605" s="83" t="s">
        <v>234</v>
      </c>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4"/>
      <c r="AD605" s="115">
        <f>AVERAGE(AA553:AB553)</f>
        <v>0.44000000000000006</v>
      </c>
    </row>
    <row r="606" spans="1:30" ht="12" customHeight="1">
      <c r="A606" s="66" t="s">
        <v>83</v>
      </c>
      <c r="B606" s="72" t="s">
        <v>127</v>
      </c>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4"/>
      <c r="AD606" s="107">
        <f>AVERAGE(AA570:AB570)</f>
        <v>1.92</v>
      </c>
    </row>
    <row r="607" spans="1:30" ht="12" customHeight="1">
      <c r="A607" s="66" t="s">
        <v>107</v>
      </c>
      <c r="B607" s="72" t="s">
        <v>128</v>
      </c>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4"/>
      <c r="AD607" s="107">
        <f>AVERAGE(AA578:AB578)</f>
        <v>1</v>
      </c>
    </row>
    <row r="608" spans="2:30" ht="12" customHeight="1">
      <c r="B608" s="72" t="s">
        <v>129</v>
      </c>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4"/>
      <c r="AD608" s="118">
        <f>SUM(AD602:AD607)</f>
        <v>8.085</v>
      </c>
    </row>
    <row r="609" spans="2:30" ht="12" customHeight="1">
      <c r="B609" s="72" t="s">
        <v>130</v>
      </c>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4"/>
      <c r="AD609" s="115">
        <f>SUM(AD595:AD598)</f>
        <v>0.5</v>
      </c>
    </row>
    <row r="610" spans="1:30" s="120" customFormat="1" ht="15.75">
      <c r="A610" s="66"/>
      <c r="B610" s="72" t="s">
        <v>131</v>
      </c>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4"/>
      <c r="AD610" s="119">
        <f>AD608+AD609</f>
        <v>8.585</v>
      </c>
    </row>
    <row r="611" spans="1:30" ht="15.75">
      <c r="A611" s="120"/>
      <c r="B611" s="121" t="s">
        <v>149</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3"/>
      <c r="AA611" s="263" t="str">
        <f>IF(AD610&gt;=8.6,"Outstanding",IF(AD610&gt;=6.6,"Very Satisfactory",IF(AD610&gt;=4.6,"Satisfactory",IF(AD610&gt;=2.6,"Unsatisfactory",IF(AD610&gt;=2.59,"Poor")))))</f>
        <v>Very Satisfactory</v>
      </c>
      <c r="AB611" s="264"/>
      <c r="AC611" s="264"/>
      <c r="AD611" s="265"/>
    </row>
    <row r="613" ht="12.75">
      <c r="B613" s="66" t="s">
        <v>132</v>
      </c>
    </row>
    <row r="614" spans="2:30" ht="12.75">
      <c r="B614" s="72"/>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4"/>
    </row>
    <row r="615" spans="2:30" ht="12.75">
      <c r="B615" s="72"/>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4"/>
    </row>
    <row r="616" spans="2:30" ht="12.75">
      <c r="B616" s="72"/>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4"/>
    </row>
    <row r="618" spans="1:9" ht="12.75">
      <c r="A618" s="266">
        <v>8.6</v>
      </c>
      <c r="B618" s="266"/>
      <c r="C618" s="124" t="s">
        <v>27</v>
      </c>
      <c r="D618" s="266">
        <v>10</v>
      </c>
      <c r="E618" s="266"/>
      <c r="G618" s="124" t="s">
        <v>133</v>
      </c>
      <c r="I618" s="66" t="s">
        <v>134</v>
      </c>
    </row>
    <row r="619" spans="1:9" ht="12.75">
      <c r="A619" s="266">
        <v>6.6</v>
      </c>
      <c r="B619" s="266"/>
      <c r="C619" s="124" t="s">
        <v>27</v>
      </c>
      <c r="D619" s="266">
        <v>8.59</v>
      </c>
      <c r="E619" s="266"/>
      <c r="G619" s="124" t="s">
        <v>133</v>
      </c>
      <c r="I619" s="66" t="s">
        <v>135</v>
      </c>
    </row>
    <row r="620" spans="1:9" ht="12.75">
      <c r="A620" s="266">
        <v>4.6</v>
      </c>
      <c r="B620" s="266"/>
      <c r="C620" s="124" t="s">
        <v>27</v>
      </c>
      <c r="D620" s="266">
        <v>6.59</v>
      </c>
      <c r="E620" s="266"/>
      <c r="G620" s="124" t="s">
        <v>133</v>
      </c>
      <c r="I620" s="66" t="s">
        <v>136</v>
      </c>
    </row>
    <row r="621" spans="1:9" ht="12.75">
      <c r="A621" s="266">
        <v>2.6</v>
      </c>
      <c r="B621" s="266"/>
      <c r="C621" s="124" t="s">
        <v>27</v>
      </c>
      <c r="D621" s="266">
        <v>4.59</v>
      </c>
      <c r="E621" s="266"/>
      <c r="G621" s="124" t="s">
        <v>133</v>
      </c>
      <c r="I621" s="66" t="s">
        <v>137</v>
      </c>
    </row>
    <row r="622" spans="1:9" ht="12.75">
      <c r="A622" s="266" t="s">
        <v>139</v>
      </c>
      <c r="B622" s="266"/>
      <c r="C622" s="266"/>
      <c r="D622" s="266"/>
      <c r="E622" s="266"/>
      <c r="G622" s="124" t="s">
        <v>133</v>
      </c>
      <c r="I622" s="66" t="s">
        <v>138</v>
      </c>
    </row>
    <row r="624" spans="1:30" ht="30" customHeight="1">
      <c r="A624" s="88" t="s">
        <v>141</v>
      </c>
      <c r="B624" s="89"/>
      <c r="C624" s="89"/>
      <c r="D624" s="89"/>
      <c r="E624" s="89"/>
      <c r="F624" s="89"/>
      <c r="G624" s="89"/>
      <c r="H624" s="89"/>
      <c r="I624" s="90"/>
      <c r="J624" s="258" t="s">
        <v>237</v>
      </c>
      <c r="K624" s="259"/>
      <c r="L624" s="259"/>
      <c r="M624" s="259"/>
      <c r="N624" s="259"/>
      <c r="O624" s="259"/>
      <c r="P624" s="259"/>
      <c r="Q624" s="259"/>
      <c r="R624" s="259"/>
      <c r="S624" s="259"/>
      <c r="T624" s="259"/>
      <c r="U624" s="259"/>
      <c r="V624" s="259"/>
      <c r="W624" s="248" t="s">
        <v>206</v>
      </c>
      <c r="X624" s="248"/>
      <c r="Y624" s="248"/>
      <c r="Z624" s="248"/>
      <c r="AA624" s="248"/>
      <c r="AB624" s="248"/>
      <c r="AC624" s="248"/>
      <c r="AD624" s="248"/>
    </row>
    <row r="625" spans="1:30" ht="30" customHeight="1">
      <c r="A625" s="249" t="s">
        <v>150</v>
      </c>
      <c r="B625" s="250"/>
      <c r="C625" s="250"/>
      <c r="D625" s="250"/>
      <c r="E625" s="250"/>
      <c r="F625" s="250"/>
      <c r="G625" s="250"/>
      <c r="H625" s="250"/>
      <c r="I625" s="251"/>
      <c r="J625" s="255" t="s">
        <v>238</v>
      </c>
      <c r="K625" s="256"/>
      <c r="L625" s="256"/>
      <c r="M625" s="256"/>
      <c r="N625" s="256"/>
      <c r="O625" s="256"/>
      <c r="P625" s="256"/>
      <c r="Q625" s="256"/>
      <c r="R625" s="256"/>
      <c r="S625" s="256"/>
      <c r="T625" s="256"/>
      <c r="U625" s="256"/>
      <c r="V625" s="257"/>
      <c r="W625" s="248" t="s">
        <v>243</v>
      </c>
      <c r="X625" s="248"/>
      <c r="Y625" s="248"/>
      <c r="Z625" s="248"/>
      <c r="AA625" s="248"/>
      <c r="AB625" s="248"/>
      <c r="AC625" s="248"/>
      <c r="AD625" s="248"/>
    </row>
    <row r="626" spans="1:30" ht="30" customHeight="1">
      <c r="A626" s="252"/>
      <c r="B626" s="253"/>
      <c r="C626" s="253"/>
      <c r="D626" s="253"/>
      <c r="E626" s="253"/>
      <c r="F626" s="253"/>
      <c r="G626" s="253"/>
      <c r="H626" s="253"/>
      <c r="I626" s="254"/>
      <c r="J626" s="258" t="s">
        <v>144</v>
      </c>
      <c r="K626" s="259"/>
      <c r="L626" s="259"/>
      <c r="M626" s="259"/>
      <c r="N626" s="259"/>
      <c r="O626" s="259"/>
      <c r="P626" s="259"/>
      <c r="Q626" s="259"/>
      <c r="R626" s="259"/>
      <c r="S626" s="259"/>
      <c r="T626" s="259"/>
      <c r="U626" s="259"/>
      <c r="V626" s="259"/>
      <c r="W626" s="248" t="s">
        <v>263</v>
      </c>
      <c r="X626" s="248"/>
      <c r="Y626" s="248"/>
      <c r="Z626" s="248"/>
      <c r="AA626" s="248"/>
      <c r="AB626" s="248"/>
      <c r="AC626" s="248"/>
      <c r="AD626" s="248"/>
    </row>
    <row r="627" spans="1:30" ht="30" customHeight="1">
      <c r="A627" s="88" t="s">
        <v>142</v>
      </c>
      <c r="B627" s="89"/>
      <c r="C627" s="89"/>
      <c r="D627" s="89"/>
      <c r="E627" s="89"/>
      <c r="F627" s="89"/>
      <c r="G627" s="89"/>
      <c r="H627" s="89"/>
      <c r="I627" s="90"/>
      <c r="J627" s="260" t="s">
        <v>145</v>
      </c>
      <c r="K627" s="261"/>
      <c r="L627" s="261"/>
      <c r="M627" s="261"/>
      <c r="N627" s="261"/>
      <c r="O627" s="261"/>
      <c r="P627" s="261"/>
      <c r="Q627" s="261"/>
      <c r="R627" s="261"/>
      <c r="S627" s="261"/>
      <c r="T627" s="261"/>
      <c r="U627" s="261"/>
      <c r="V627" s="261"/>
      <c r="W627" s="248" t="s">
        <v>264</v>
      </c>
      <c r="X627" s="248"/>
      <c r="Y627" s="248"/>
      <c r="Z627" s="248"/>
      <c r="AA627" s="248"/>
      <c r="AB627" s="248"/>
      <c r="AC627" s="248"/>
      <c r="AD627" s="248"/>
    </row>
    <row r="628" spans="1:30" ht="30" customHeight="1">
      <c r="A628" s="88" t="s">
        <v>143</v>
      </c>
      <c r="B628" s="89"/>
      <c r="C628" s="89"/>
      <c r="D628" s="89"/>
      <c r="E628" s="89"/>
      <c r="F628" s="89"/>
      <c r="G628" s="89"/>
      <c r="H628" s="89"/>
      <c r="I628" s="90"/>
      <c r="J628" s="246" t="s">
        <v>146</v>
      </c>
      <c r="K628" s="247"/>
      <c r="L628" s="247"/>
      <c r="M628" s="247"/>
      <c r="N628" s="247"/>
      <c r="O628" s="247"/>
      <c r="P628" s="247"/>
      <c r="Q628" s="247"/>
      <c r="R628" s="247"/>
      <c r="S628" s="247"/>
      <c r="T628" s="247"/>
      <c r="U628" s="247"/>
      <c r="V628" s="247"/>
      <c r="W628" s="248" t="s">
        <v>147</v>
      </c>
      <c r="X628" s="248"/>
      <c r="Y628" s="248"/>
      <c r="Z628" s="248"/>
      <c r="AA628" s="248"/>
      <c r="AB628" s="248"/>
      <c r="AC628" s="248"/>
      <c r="AD628" s="248"/>
    </row>
    <row r="631" spans="1:8" ht="12.75">
      <c r="A631" s="66" t="s">
        <v>37</v>
      </c>
      <c r="H631" s="66" t="s">
        <v>38</v>
      </c>
    </row>
    <row r="633" spans="1:17" ht="12.75">
      <c r="A633" s="66" t="s">
        <v>39</v>
      </c>
      <c r="D633" s="282" t="s">
        <v>486</v>
      </c>
      <c r="E633" s="282"/>
      <c r="F633" s="282"/>
      <c r="G633" s="282"/>
      <c r="H633" s="282"/>
      <c r="I633" s="282"/>
      <c r="J633" s="282"/>
      <c r="K633" s="282"/>
      <c r="L633" s="282"/>
      <c r="M633" s="282"/>
      <c r="N633" s="66" t="s">
        <v>40</v>
      </c>
      <c r="Q633" s="191" t="s">
        <v>477</v>
      </c>
    </row>
    <row r="634" spans="1:15" ht="12.75">
      <c r="A634" s="66" t="s">
        <v>42</v>
      </c>
      <c r="H634" s="66" t="s">
        <v>43</v>
      </c>
      <c r="O634" s="66" t="s">
        <v>44</v>
      </c>
    </row>
    <row r="635" spans="1:25" ht="12.75">
      <c r="A635" s="66" t="s">
        <v>45</v>
      </c>
      <c r="F635" s="267" t="s">
        <v>261</v>
      </c>
      <c r="G635" s="267"/>
      <c r="H635" s="267"/>
      <c r="I635" s="267"/>
      <c r="J635" s="267"/>
      <c r="K635" s="267"/>
      <c r="L635" s="267"/>
      <c r="M635" s="267"/>
      <c r="N635" s="267"/>
      <c r="O635" s="267"/>
      <c r="P635" s="267"/>
      <c r="Q635" s="267"/>
      <c r="R635" s="267"/>
      <c r="S635" s="267"/>
      <c r="T635" s="267"/>
      <c r="U635" s="267"/>
      <c r="V635" s="267"/>
      <c r="W635" s="267"/>
      <c r="X635" s="267"/>
      <c r="Y635" s="267"/>
    </row>
    <row r="636" spans="1:30" ht="12.75">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row>
    <row r="637" spans="1:30" ht="12.75">
      <c r="A637" s="276" t="s">
        <v>46</v>
      </c>
      <c r="B637" s="274"/>
      <c r="C637" s="274"/>
      <c r="D637" s="274"/>
      <c r="E637" s="274"/>
      <c r="F637" s="274"/>
      <c r="G637" s="274"/>
      <c r="H637" s="274"/>
      <c r="I637" s="274"/>
      <c r="J637" s="274"/>
      <c r="K637" s="274"/>
      <c r="L637" s="274"/>
      <c r="M637" s="274"/>
      <c r="N637" s="274"/>
      <c r="O637" s="274"/>
      <c r="P637" s="274"/>
      <c r="Q637" s="274"/>
      <c r="R637" s="274"/>
      <c r="S637" s="274"/>
      <c r="T637" s="274"/>
      <c r="U637" s="274"/>
      <c r="V637" s="274"/>
      <c r="W637" s="274"/>
      <c r="X637" s="274"/>
      <c r="Y637" s="274"/>
      <c r="Z637" s="277"/>
      <c r="AA637" s="97" t="s">
        <v>47</v>
      </c>
      <c r="AB637" s="97" t="s">
        <v>50</v>
      </c>
      <c r="AC637" s="268" t="s">
        <v>49</v>
      </c>
      <c r="AD637" s="9" t="s">
        <v>99</v>
      </c>
    </row>
    <row r="638" spans="1:30" ht="12.75">
      <c r="A638" s="278"/>
      <c r="B638" s="275"/>
      <c r="C638" s="275"/>
      <c r="D638" s="275"/>
      <c r="E638" s="275"/>
      <c r="F638" s="275"/>
      <c r="G638" s="275"/>
      <c r="H638" s="275"/>
      <c r="I638" s="275"/>
      <c r="J638" s="275"/>
      <c r="K638" s="275"/>
      <c r="L638" s="275"/>
      <c r="M638" s="275"/>
      <c r="N638" s="275"/>
      <c r="O638" s="275"/>
      <c r="P638" s="275"/>
      <c r="Q638" s="275"/>
      <c r="R638" s="275"/>
      <c r="S638" s="275"/>
      <c r="T638" s="275"/>
      <c r="U638" s="275"/>
      <c r="V638" s="275"/>
      <c r="W638" s="275"/>
      <c r="X638" s="275"/>
      <c r="Y638" s="275"/>
      <c r="Z638" s="279"/>
      <c r="AA638" s="8" t="s">
        <v>48</v>
      </c>
      <c r="AB638" s="8" t="s">
        <v>51</v>
      </c>
      <c r="AC638" s="269"/>
      <c r="AD638" s="8" t="s">
        <v>48</v>
      </c>
    </row>
    <row r="639" spans="1:30" ht="12.75">
      <c r="A639" s="98" t="s">
        <v>52</v>
      </c>
      <c r="B639" s="66" t="s">
        <v>53</v>
      </c>
      <c r="AA639" s="99"/>
      <c r="AB639" s="100"/>
      <c r="AC639" s="100"/>
      <c r="AD639" s="101"/>
    </row>
    <row r="640" spans="2:30" ht="12.75">
      <c r="B640" s="66" t="s">
        <v>54</v>
      </c>
      <c r="C640" s="66" t="s">
        <v>55</v>
      </c>
      <c r="AA640" s="102"/>
      <c r="AB640" s="103"/>
      <c r="AC640" s="103"/>
      <c r="AD640" s="104"/>
    </row>
    <row r="641" spans="3:30" ht="12" customHeight="1">
      <c r="C641" s="32">
        <v>1</v>
      </c>
      <c r="D641" s="72" t="s">
        <v>56</v>
      </c>
      <c r="E641" s="73"/>
      <c r="F641" s="73"/>
      <c r="G641" s="73"/>
      <c r="H641" s="73"/>
      <c r="I641" s="73"/>
      <c r="J641" s="73"/>
      <c r="K641" s="73"/>
      <c r="L641" s="73"/>
      <c r="M641" s="73"/>
      <c r="N641" s="73"/>
      <c r="O641" s="73"/>
      <c r="P641" s="73"/>
      <c r="Q641" s="73"/>
      <c r="R641" s="73"/>
      <c r="S641" s="73"/>
      <c r="T641" s="73"/>
      <c r="U641" s="73"/>
      <c r="V641" s="73"/>
      <c r="W641" s="73"/>
      <c r="X641" s="73"/>
      <c r="Y641" s="73"/>
      <c r="Z641" s="74"/>
      <c r="AA641" s="92">
        <v>8</v>
      </c>
      <c r="AB641" s="92">
        <v>9</v>
      </c>
      <c r="AC641" s="93">
        <f>AVERAGE(AA641:AB641)</f>
        <v>8.5</v>
      </c>
      <c r="AD641" s="91" t="str">
        <f>IF(AC641&gt;=8.6,"O",IF(AC641&gt;=6.6,"VS",IF(AC641&gt;=4.6,"S",IF(AC641&gt;=2.6,"U",IF(AC641&gt;=2.59,"P")))))</f>
        <v>VS</v>
      </c>
    </row>
    <row r="642" spans="3:30" ht="12" customHeight="1">
      <c r="C642" s="32">
        <v>2</v>
      </c>
      <c r="D642" s="33" t="s">
        <v>100</v>
      </c>
      <c r="E642" s="73"/>
      <c r="F642" s="73"/>
      <c r="G642" s="73"/>
      <c r="H642" s="73"/>
      <c r="I642" s="73"/>
      <c r="J642" s="73"/>
      <c r="K642" s="73"/>
      <c r="L642" s="73"/>
      <c r="M642" s="73"/>
      <c r="N642" s="73"/>
      <c r="O642" s="73"/>
      <c r="P642" s="73"/>
      <c r="Q642" s="73"/>
      <c r="R642" s="73"/>
      <c r="S642" s="73"/>
      <c r="T642" s="73"/>
      <c r="U642" s="73"/>
      <c r="V642" s="73"/>
      <c r="W642" s="73"/>
      <c r="X642" s="73"/>
      <c r="Y642" s="73"/>
      <c r="Z642" s="74"/>
      <c r="AA642" s="92">
        <v>10</v>
      </c>
      <c r="AB642" s="92">
        <v>10</v>
      </c>
      <c r="AC642" s="93">
        <f aca="true" t="shared" si="31" ref="AC642:AC651">AVERAGE(AA642:AB642)</f>
        <v>10</v>
      </c>
      <c r="AD642" s="91" t="str">
        <f aca="true" t="shared" si="32" ref="AD642:AD651">IF(AC642&gt;=8.6,"O",IF(AC642&gt;=6.6,"VS",IF(AC642&gt;=4.6,"S",IF(AC642&gt;=2.6,"U",IF(AC642&gt;=2.59,"P")))))</f>
        <v>O</v>
      </c>
    </row>
    <row r="643" spans="3:30" ht="12" customHeight="1">
      <c r="C643" s="32">
        <v>3</v>
      </c>
      <c r="D643" s="72" t="s">
        <v>57</v>
      </c>
      <c r="E643" s="73"/>
      <c r="F643" s="73"/>
      <c r="G643" s="73"/>
      <c r="H643" s="73"/>
      <c r="I643" s="73"/>
      <c r="J643" s="73"/>
      <c r="K643" s="73"/>
      <c r="L643" s="73"/>
      <c r="M643" s="73"/>
      <c r="N643" s="73"/>
      <c r="O643" s="73"/>
      <c r="P643" s="73"/>
      <c r="Q643" s="73"/>
      <c r="R643" s="73"/>
      <c r="S643" s="73"/>
      <c r="T643" s="73"/>
      <c r="U643" s="73"/>
      <c r="V643" s="73"/>
      <c r="W643" s="73"/>
      <c r="X643" s="73"/>
      <c r="Y643" s="73"/>
      <c r="Z643" s="74"/>
      <c r="AA643" s="92">
        <v>8</v>
      </c>
      <c r="AB643" s="92">
        <v>8</v>
      </c>
      <c r="AC643" s="93">
        <f t="shared" si="31"/>
        <v>8</v>
      </c>
      <c r="AD643" s="91" t="str">
        <f t="shared" si="32"/>
        <v>VS</v>
      </c>
    </row>
    <row r="644" spans="3:30" ht="12" customHeight="1">
      <c r="C644" s="32">
        <v>4</v>
      </c>
      <c r="D644" s="72" t="s">
        <v>58</v>
      </c>
      <c r="E644" s="73"/>
      <c r="F644" s="73"/>
      <c r="G644" s="73"/>
      <c r="H644" s="73"/>
      <c r="I644" s="73"/>
      <c r="J644" s="73"/>
      <c r="K644" s="73"/>
      <c r="L644" s="73"/>
      <c r="M644" s="73"/>
      <c r="N644" s="73"/>
      <c r="O644" s="73"/>
      <c r="P644" s="73"/>
      <c r="Q644" s="73"/>
      <c r="R644" s="73"/>
      <c r="S644" s="73"/>
      <c r="T644" s="73"/>
      <c r="U644" s="73"/>
      <c r="V644" s="73"/>
      <c r="W644" s="73"/>
      <c r="X644" s="73"/>
      <c r="Y644" s="73"/>
      <c r="Z644" s="74"/>
      <c r="AA644" s="92">
        <v>8</v>
      </c>
      <c r="AB644" s="92">
        <v>8</v>
      </c>
      <c r="AC644" s="93">
        <f t="shared" si="31"/>
        <v>8</v>
      </c>
      <c r="AD644" s="91" t="str">
        <f t="shared" si="32"/>
        <v>VS</v>
      </c>
    </row>
    <row r="645" spans="3:30" ht="12" customHeight="1">
      <c r="C645" s="32">
        <v>5</v>
      </c>
      <c r="D645" s="72" t="s">
        <v>59</v>
      </c>
      <c r="E645" s="73"/>
      <c r="F645" s="73"/>
      <c r="G645" s="73"/>
      <c r="H645" s="73"/>
      <c r="I645" s="73"/>
      <c r="J645" s="73"/>
      <c r="K645" s="73"/>
      <c r="L645" s="73"/>
      <c r="M645" s="73"/>
      <c r="N645" s="73"/>
      <c r="O645" s="73"/>
      <c r="P645" s="73"/>
      <c r="Q645" s="73"/>
      <c r="R645" s="73"/>
      <c r="S645" s="73"/>
      <c r="T645" s="73"/>
      <c r="U645" s="73"/>
      <c r="V645" s="73"/>
      <c r="W645" s="73"/>
      <c r="X645" s="73"/>
      <c r="Y645" s="73"/>
      <c r="Z645" s="74"/>
      <c r="AA645" s="92">
        <v>8</v>
      </c>
      <c r="AB645" s="92">
        <v>8</v>
      </c>
      <c r="AC645" s="93">
        <f t="shared" si="31"/>
        <v>8</v>
      </c>
      <c r="AD645" s="91" t="str">
        <f t="shared" si="32"/>
        <v>VS</v>
      </c>
    </row>
    <row r="646" spans="3:30" ht="12" customHeight="1">
      <c r="C646" s="32">
        <v>6</v>
      </c>
      <c r="D646" s="72" t="s">
        <v>60</v>
      </c>
      <c r="E646" s="73"/>
      <c r="F646" s="73"/>
      <c r="G646" s="73"/>
      <c r="H646" s="73"/>
      <c r="I646" s="73"/>
      <c r="J646" s="73"/>
      <c r="K646" s="73"/>
      <c r="L646" s="73"/>
      <c r="M646" s="73"/>
      <c r="N646" s="73"/>
      <c r="O646" s="73"/>
      <c r="P646" s="73"/>
      <c r="Q646" s="73"/>
      <c r="R646" s="73"/>
      <c r="S646" s="73"/>
      <c r="T646" s="73"/>
      <c r="U646" s="73"/>
      <c r="V646" s="73"/>
      <c r="W646" s="73"/>
      <c r="X646" s="73"/>
      <c r="Y646" s="73"/>
      <c r="Z646" s="74"/>
      <c r="AA646" s="92">
        <v>8</v>
      </c>
      <c r="AB646" s="92">
        <v>8</v>
      </c>
      <c r="AC646" s="93">
        <f t="shared" si="31"/>
        <v>8</v>
      </c>
      <c r="AD646" s="91" t="str">
        <f t="shared" si="32"/>
        <v>VS</v>
      </c>
    </row>
    <row r="647" spans="3:30" ht="12" customHeight="1">
      <c r="C647" s="32">
        <v>7</v>
      </c>
      <c r="D647" s="72" t="s">
        <v>61</v>
      </c>
      <c r="E647" s="73"/>
      <c r="F647" s="73"/>
      <c r="G647" s="73"/>
      <c r="H647" s="73"/>
      <c r="I647" s="73"/>
      <c r="J647" s="73"/>
      <c r="K647" s="73"/>
      <c r="L647" s="73"/>
      <c r="M647" s="73"/>
      <c r="N647" s="73"/>
      <c r="O647" s="73"/>
      <c r="P647" s="73"/>
      <c r="Q647" s="73"/>
      <c r="R647" s="73"/>
      <c r="S647" s="73"/>
      <c r="T647" s="73"/>
      <c r="U647" s="73"/>
      <c r="V647" s="73"/>
      <c r="W647" s="73"/>
      <c r="X647" s="73"/>
      <c r="Y647" s="73"/>
      <c r="Z647" s="74"/>
      <c r="AA647" s="92">
        <v>8</v>
      </c>
      <c r="AB647" s="92">
        <v>8</v>
      </c>
      <c r="AC647" s="93">
        <f t="shared" si="31"/>
        <v>8</v>
      </c>
      <c r="AD647" s="91" t="str">
        <f t="shared" si="32"/>
        <v>VS</v>
      </c>
    </row>
    <row r="648" spans="3:30" ht="12" customHeight="1">
      <c r="C648" s="32">
        <v>8</v>
      </c>
      <c r="D648" s="72" t="s">
        <v>62</v>
      </c>
      <c r="E648" s="73"/>
      <c r="F648" s="73"/>
      <c r="G648" s="73"/>
      <c r="H648" s="73"/>
      <c r="I648" s="73"/>
      <c r="J648" s="73"/>
      <c r="K648" s="73"/>
      <c r="L648" s="73"/>
      <c r="M648" s="73"/>
      <c r="N648" s="73"/>
      <c r="O648" s="73"/>
      <c r="P648" s="73"/>
      <c r="Q648" s="73"/>
      <c r="R648" s="73"/>
      <c r="S648" s="73"/>
      <c r="T648" s="73"/>
      <c r="U648" s="73"/>
      <c r="V648" s="73"/>
      <c r="W648" s="73"/>
      <c r="X648" s="73"/>
      <c r="Y648" s="73"/>
      <c r="Z648" s="74"/>
      <c r="AA648" s="92">
        <v>8</v>
      </c>
      <c r="AB648" s="92">
        <v>8</v>
      </c>
      <c r="AC648" s="93">
        <f t="shared" si="31"/>
        <v>8</v>
      </c>
      <c r="AD648" s="91" t="str">
        <f t="shared" si="32"/>
        <v>VS</v>
      </c>
    </row>
    <row r="649" spans="3:30" ht="12" customHeight="1">
      <c r="C649" s="32">
        <v>9</v>
      </c>
      <c r="D649" s="72" t="s">
        <v>63</v>
      </c>
      <c r="E649" s="73"/>
      <c r="F649" s="73"/>
      <c r="G649" s="73"/>
      <c r="H649" s="73"/>
      <c r="I649" s="73"/>
      <c r="J649" s="73"/>
      <c r="K649" s="73"/>
      <c r="L649" s="73"/>
      <c r="M649" s="73"/>
      <c r="N649" s="73"/>
      <c r="O649" s="73"/>
      <c r="P649" s="73"/>
      <c r="Q649" s="73"/>
      <c r="R649" s="73"/>
      <c r="S649" s="73"/>
      <c r="T649" s="73"/>
      <c r="U649" s="73"/>
      <c r="V649" s="73"/>
      <c r="W649" s="73"/>
      <c r="X649" s="73"/>
      <c r="Y649" s="73"/>
      <c r="Z649" s="74"/>
      <c r="AA649" s="92">
        <v>8</v>
      </c>
      <c r="AB649" s="92">
        <v>8</v>
      </c>
      <c r="AC649" s="93">
        <f t="shared" si="31"/>
        <v>8</v>
      </c>
      <c r="AD649" s="91" t="str">
        <f t="shared" si="32"/>
        <v>VS</v>
      </c>
    </row>
    <row r="650" spans="3:30" ht="12" customHeight="1">
      <c r="C650" s="32">
        <v>10</v>
      </c>
      <c r="D650" s="72" t="s">
        <v>64</v>
      </c>
      <c r="E650" s="73"/>
      <c r="F650" s="73"/>
      <c r="G650" s="73"/>
      <c r="H650" s="73"/>
      <c r="I650" s="73"/>
      <c r="J650" s="73"/>
      <c r="K650" s="73"/>
      <c r="L650" s="73"/>
      <c r="M650" s="73"/>
      <c r="N650" s="73"/>
      <c r="O650" s="73"/>
      <c r="P650" s="73"/>
      <c r="Q650" s="73"/>
      <c r="R650" s="73"/>
      <c r="S650" s="73"/>
      <c r="T650" s="73"/>
      <c r="U650" s="73"/>
      <c r="V650" s="73"/>
      <c r="W650" s="73"/>
      <c r="X650" s="73"/>
      <c r="Y650" s="73"/>
      <c r="Z650" s="74"/>
      <c r="AA650" s="92">
        <v>10</v>
      </c>
      <c r="AB650" s="92">
        <v>10</v>
      </c>
      <c r="AC650" s="93">
        <f t="shared" si="31"/>
        <v>10</v>
      </c>
      <c r="AD650" s="91" t="str">
        <f t="shared" si="32"/>
        <v>O</v>
      </c>
    </row>
    <row r="651" spans="3:30" ht="12" customHeight="1">
      <c r="C651" s="32">
        <v>11</v>
      </c>
      <c r="D651" s="72" t="s">
        <v>65</v>
      </c>
      <c r="E651" s="73"/>
      <c r="F651" s="73"/>
      <c r="G651" s="73"/>
      <c r="H651" s="73"/>
      <c r="I651" s="73"/>
      <c r="J651" s="73"/>
      <c r="K651" s="73"/>
      <c r="L651" s="73"/>
      <c r="M651" s="73"/>
      <c r="N651" s="73"/>
      <c r="O651" s="73"/>
      <c r="P651" s="73"/>
      <c r="Q651" s="73"/>
      <c r="R651" s="73"/>
      <c r="S651" s="73"/>
      <c r="T651" s="73"/>
      <c r="U651" s="73"/>
      <c r="V651" s="73"/>
      <c r="W651" s="73"/>
      <c r="X651" s="73"/>
      <c r="Y651" s="73"/>
      <c r="Z651" s="74"/>
      <c r="AA651" s="92">
        <v>10</v>
      </c>
      <c r="AB651" s="92">
        <v>10</v>
      </c>
      <c r="AC651" s="93">
        <f t="shared" si="31"/>
        <v>10</v>
      </c>
      <c r="AD651" s="91" t="str">
        <f t="shared" si="32"/>
        <v>O</v>
      </c>
    </row>
    <row r="652" spans="3:30" ht="12" customHeight="1">
      <c r="C652" s="13"/>
      <c r="D652" s="75" t="s">
        <v>66</v>
      </c>
      <c r="E652" s="73"/>
      <c r="F652" s="73"/>
      <c r="G652" s="73"/>
      <c r="H652" s="73"/>
      <c r="I652" s="73"/>
      <c r="J652" s="73"/>
      <c r="K652" s="73"/>
      <c r="L652" s="73"/>
      <c r="M652" s="73"/>
      <c r="N652" s="73"/>
      <c r="O652" s="73"/>
      <c r="P652" s="73"/>
      <c r="Q652" s="73"/>
      <c r="R652" s="73"/>
      <c r="S652" s="73"/>
      <c r="T652" s="73"/>
      <c r="U652" s="73"/>
      <c r="V652" s="73"/>
      <c r="W652" s="73"/>
      <c r="X652" s="73"/>
      <c r="Y652" s="73"/>
      <c r="Z652" s="74"/>
      <c r="AA652" s="94"/>
      <c r="AB652" s="94"/>
      <c r="AC652" s="95"/>
      <c r="AD652" s="94"/>
    </row>
    <row r="653" spans="3:30" ht="12" customHeight="1">
      <c r="C653" s="32">
        <v>12</v>
      </c>
      <c r="D653" s="72" t="s">
        <v>101</v>
      </c>
      <c r="E653" s="73"/>
      <c r="F653" s="73"/>
      <c r="G653" s="73"/>
      <c r="H653" s="73"/>
      <c r="I653" s="73"/>
      <c r="J653" s="73"/>
      <c r="K653" s="73"/>
      <c r="L653" s="73"/>
      <c r="M653" s="73"/>
      <c r="N653" s="73"/>
      <c r="O653" s="73"/>
      <c r="P653" s="73"/>
      <c r="Q653" s="73"/>
      <c r="R653" s="73"/>
      <c r="S653" s="73"/>
      <c r="T653" s="73"/>
      <c r="U653" s="73"/>
      <c r="V653" s="73"/>
      <c r="W653" s="73"/>
      <c r="X653" s="73"/>
      <c r="Y653" s="73"/>
      <c r="Z653" s="74"/>
      <c r="AA653" s="92">
        <v>8</v>
      </c>
      <c r="AB653" s="92">
        <v>8</v>
      </c>
      <c r="AC653" s="93">
        <f>AVERAGE(AA653:AB653)</f>
        <v>8</v>
      </c>
      <c r="AD653" s="91" t="str">
        <f>IF(AC653&gt;=8.6,"O",IF(AC653&gt;=6.6,"VS",IF(AC653&gt;=4.6,"S",IF(AC653&gt;=2.6,"U",IF(AC653&gt;=2.59,"P")))))</f>
        <v>VS</v>
      </c>
    </row>
    <row r="654" spans="3:30" ht="12" customHeight="1">
      <c r="C654" s="32">
        <v>13</v>
      </c>
      <c r="D654" s="72" t="s">
        <v>67</v>
      </c>
      <c r="E654" s="73"/>
      <c r="F654" s="73"/>
      <c r="G654" s="73"/>
      <c r="H654" s="73"/>
      <c r="I654" s="73"/>
      <c r="J654" s="73"/>
      <c r="K654" s="73"/>
      <c r="L654" s="73"/>
      <c r="M654" s="73"/>
      <c r="N654" s="73"/>
      <c r="O654" s="73"/>
      <c r="P654" s="73"/>
      <c r="Q654" s="73"/>
      <c r="R654" s="73"/>
      <c r="S654" s="73"/>
      <c r="T654" s="73"/>
      <c r="U654" s="73"/>
      <c r="V654" s="73"/>
      <c r="W654" s="73"/>
      <c r="X654" s="73"/>
      <c r="Y654" s="73"/>
      <c r="Z654" s="74"/>
      <c r="AA654" s="92">
        <v>8</v>
      </c>
      <c r="AB654" s="92">
        <v>8</v>
      </c>
      <c r="AC654" s="93">
        <f>AVERAGE(AA654:AB654)</f>
        <v>8</v>
      </c>
      <c r="AD654" s="91" t="str">
        <f>IF(AC654&gt;=8.6,"O",IF(AC654&gt;=6.6,"VS",IF(AC654&gt;=4.6,"S",IF(AC654&gt;=2.6,"U",IF(AC654&gt;=2.59,"P")))))</f>
        <v>VS</v>
      </c>
    </row>
    <row r="655" spans="3:30" ht="12" customHeight="1">
      <c r="C655" s="32">
        <v>14</v>
      </c>
      <c r="D655" s="72" t="s">
        <v>102</v>
      </c>
      <c r="E655" s="73"/>
      <c r="F655" s="73"/>
      <c r="G655" s="73"/>
      <c r="H655" s="73"/>
      <c r="I655" s="73"/>
      <c r="J655" s="73"/>
      <c r="K655" s="73"/>
      <c r="L655" s="73"/>
      <c r="M655" s="73"/>
      <c r="N655" s="73"/>
      <c r="O655" s="73"/>
      <c r="P655" s="73"/>
      <c r="Q655" s="73"/>
      <c r="R655" s="73"/>
      <c r="S655" s="73"/>
      <c r="T655" s="73"/>
      <c r="U655" s="73"/>
      <c r="V655" s="73"/>
      <c r="W655" s="73"/>
      <c r="X655" s="73"/>
      <c r="Y655" s="73"/>
      <c r="Z655" s="74"/>
      <c r="AA655" s="92">
        <v>8</v>
      </c>
      <c r="AB655" s="92">
        <v>8</v>
      </c>
      <c r="AC655" s="93">
        <f>AVERAGE(AA655:AB655)</f>
        <v>8</v>
      </c>
      <c r="AD655" s="91" t="str">
        <f>IF(AC655&gt;=8.6,"O",IF(AC655&gt;=6.6,"VS",IF(AC655&gt;=4.6,"S",IF(AC655&gt;=2.6,"U",IF(AC655&gt;=2.59,"P")))))</f>
        <v>VS</v>
      </c>
    </row>
    <row r="656" spans="3:30" ht="12" customHeight="1">
      <c r="C656" s="13"/>
      <c r="D656" s="75" t="s">
        <v>68</v>
      </c>
      <c r="E656" s="73"/>
      <c r="F656" s="73"/>
      <c r="G656" s="73"/>
      <c r="H656" s="73"/>
      <c r="I656" s="73"/>
      <c r="J656" s="73"/>
      <c r="K656" s="73"/>
      <c r="L656" s="73"/>
      <c r="M656" s="73"/>
      <c r="N656" s="73"/>
      <c r="O656" s="73"/>
      <c r="P656" s="73"/>
      <c r="Q656" s="73"/>
      <c r="R656" s="73"/>
      <c r="S656" s="73"/>
      <c r="T656" s="73"/>
      <c r="U656" s="73"/>
      <c r="V656" s="73"/>
      <c r="W656" s="73"/>
      <c r="X656" s="73"/>
      <c r="Y656" s="73"/>
      <c r="Z656" s="74"/>
      <c r="AA656" s="94"/>
      <c r="AB656" s="94"/>
      <c r="AC656" s="95"/>
      <c r="AD656" s="94"/>
    </row>
    <row r="657" spans="3:30" ht="12" customHeight="1">
      <c r="C657" s="32">
        <v>15</v>
      </c>
      <c r="D657" s="72" t="s">
        <v>69</v>
      </c>
      <c r="E657" s="73"/>
      <c r="F657" s="73"/>
      <c r="G657" s="73"/>
      <c r="H657" s="73"/>
      <c r="I657" s="73"/>
      <c r="J657" s="73"/>
      <c r="K657" s="73"/>
      <c r="L657" s="73"/>
      <c r="M657" s="73"/>
      <c r="N657" s="73"/>
      <c r="O657" s="73"/>
      <c r="P657" s="73"/>
      <c r="Q657" s="73"/>
      <c r="R657" s="73"/>
      <c r="S657" s="73"/>
      <c r="T657" s="73"/>
      <c r="U657" s="73"/>
      <c r="V657" s="73"/>
      <c r="W657" s="73"/>
      <c r="X657" s="73"/>
      <c r="Y657" s="73"/>
      <c r="Z657" s="74"/>
      <c r="AA657" s="92">
        <v>8</v>
      </c>
      <c r="AB657" s="92">
        <v>8</v>
      </c>
      <c r="AC657" s="93">
        <f>AVERAGE(AA657:AB657)</f>
        <v>8</v>
      </c>
      <c r="AD657" s="91" t="str">
        <f>IF(AC657&gt;=8.6,"O",IF(AC657&gt;=6.6,"VS",IF(AC657&gt;=4.6,"S",IF(AC657&gt;=2.6,"U",IF(AC657&gt;=2.59,"P")))))</f>
        <v>VS</v>
      </c>
    </row>
    <row r="658" spans="3:30" ht="12" customHeight="1">
      <c r="C658" s="32">
        <v>16</v>
      </c>
      <c r="D658" s="72" t="s">
        <v>103</v>
      </c>
      <c r="E658" s="73"/>
      <c r="F658" s="73"/>
      <c r="G658" s="73"/>
      <c r="H658" s="73"/>
      <c r="I658" s="73"/>
      <c r="J658" s="73"/>
      <c r="K658" s="73"/>
      <c r="L658" s="73"/>
      <c r="M658" s="73"/>
      <c r="N658" s="73"/>
      <c r="O658" s="73"/>
      <c r="P658" s="73"/>
      <c r="Q658" s="73"/>
      <c r="R658" s="73"/>
      <c r="S658" s="73"/>
      <c r="T658" s="73"/>
      <c r="U658" s="73"/>
      <c r="V658" s="73"/>
      <c r="W658" s="73"/>
      <c r="X658" s="73"/>
      <c r="Y658" s="73"/>
      <c r="Z658" s="74"/>
      <c r="AA658" s="92">
        <v>8</v>
      </c>
      <c r="AB658" s="92">
        <v>9</v>
      </c>
      <c r="AC658" s="93">
        <f>AVERAGE(AA658:AB658)</f>
        <v>8.5</v>
      </c>
      <c r="AD658" s="91" t="str">
        <f>IF(AC658&gt;=8.6,"O",IF(AC658&gt;=6.6,"VS",IF(AC658&gt;=4.6,"S",IF(AC658&gt;=2.6,"U",IF(AC658&gt;=2.59,"P")))))</f>
        <v>VS</v>
      </c>
    </row>
    <row r="659" spans="3:30" ht="12.75">
      <c r="C659" s="76"/>
      <c r="D659" s="77" t="s">
        <v>70</v>
      </c>
      <c r="E659" s="76"/>
      <c r="F659" s="76"/>
      <c r="G659" s="76"/>
      <c r="H659" s="76"/>
      <c r="I659" s="76"/>
      <c r="J659" s="76"/>
      <c r="K659" s="76"/>
      <c r="L659" s="76"/>
      <c r="M659" s="76"/>
      <c r="N659" s="76"/>
      <c r="O659" s="76"/>
      <c r="P659" s="76"/>
      <c r="Q659" s="76"/>
      <c r="R659" s="76"/>
      <c r="S659" s="76"/>
      <c r="T659" s="76"/>
      <c r="U659" s="76"/>
      <c r="V659" s="76"/>
      <c r="W659" s="76"/>
      <c r="X659" s="76"/>
      <c r="Y659" s="76"/>
      <c r="Z659" s="76"/>
      <c r="AA659" s="92">
        <f>SUM(AA641:AA658)</f>
        <v>134</v>
      </c>
      <c r="AB659" s="92">
        <f>SUM(AB641:AB658)</f>
        <v>136</v>
      </c>
      <c r="AC659" s="92">
        <f>SUM(AC641:AC658)</f>
        <v>135</v>
      </c>
      <c r="AD659" s="92"/>
    </row>
    <row r="660" spans="3:30" ht="12.75">
      <c r="C660" s="76"/>
      <c r="D660" s="35" t="s">
        <v>218</v>
      </c>
      <c r="AA660" s="106">
        <f>AVERAGE(AA641:AA658)*40%</f>
        <v>3.35</v>
      </c>
      <c r="AB660" s="106">
        <f>AVERAGE(AB641:AB658)*40%</f>
        <v>3.4000000000000004</v>
      </c>
      <c r="AC660" s="107">
        <f>AVERAGE(AA660:AB660)</f>
        <v>3.375</v>
      </c>
      <c r="AD660" s="125"/>
    </row>
    <row r="661" spans="2:3" ht="12.75">
      <c r="B661" s="66" t="s">
        <v>71</v>
      </c>
      <c r="C661" s="66" t="s">
        <v>72</v>
      </c>
    </row>
    <row r="662" spans="3:30" ht="12" customHeight="1">
      <c r="C662" s="32">
        <v>1</v>
      </c>
      <c r="D662" s="72" t="s">
        <v>73</v>
      </c>
      <c r="E662" s="73"/>
      <c r="F662" s="73"/>
      <c r="G662" s="73"/>
      <c r="H662" s="73"/>
      <c r="I662" s="73"/>
      <c r="J662" s="73"/>
      <c r="K662" s="73"/>
      <c r="L662" s="73"/>
      <c r="M662" s="73"/>
      <c r="N662" s="73"/>
      <c r="O662" s="73"/>
      <c r="P662" s="73"/>
      <c r="Q662" s="73"/>
      <c r="R662" s="73"/>
      <c r="S662" s="73"/>
      <c r="T662" s="73"/>
      <c r="U662" s="73"/>
      <c r="V662" s="73"/>
      <c r="W662" s="73"/>
      <c r="X662" s="73"/>
      <c r="Y662" s="73"/>
      <c r="Z662" s="74"/>
      <c r="AA662" s="92">
        <v>10</v>
      </c>
      <c r="AB662" s="92">
        <v>10</v>
      </c>
      <c r="AC662" s="96">
        <f aca="true" t="shared" si="33" ref="AC662:AC667">AVERAGE(AA662:AB662)</f>
        <v>10</v>
      </c>
      <c r="AD662" s="91" t="str">
        <f>IF(AC662&gt;=8.6,"O",IF(AC662&gt;=6.6,"VS",IF(AC662&gt;=4.6,"S",IF(AC662&gt;=2.6,"U",IF(AC662&gt;=2.59,"P")))))</f>
        <v>O</v>
      </c>
    </row>
    <row r="663" spans="3:30" ht="12" customHeight="1">
      <c r="C663" s="32">
        <v>2</v>
      </c>
      <c r="D663" s="31" t="s">
        <v>104</v>
      </c>
      <c r="E663" s="73"/>
      <c r="F663" s="73"/>
      <c r="G663" s="73"/>
      <c r="H663" s="73"/>
      <c r="I663" s="73"/>
      <c r="J663" s="73"/>
      <c r="K663" s="73"/>
      <c r="L663" s="73"/>
      <c r="M663" s="73"/>
      <c r="N663" s="73"/>
      <c r="O663" s="73"/>
      <c r="P663" s="73"/>
      <c r="Q663" s="73"/>
      <c r="R663" s="73"/>
      <c r="S663" s="73"/>
      <c r="T663" s="73"/>
      <c r="U663" s="73"/>
      <c r="V663" s="73"/>
      <c r="W663" s="73"/>
      <c r="X663" s="73"/>
      <c r="Y663" s="73"/>
      <c r="Z663" s="74"/>
      <c r="AA663" s="92">
        <v>8</v>
      </c>
      <c r="AB663" s="92">
        <v>8</v>
      </c>
      <c r="AC663" s="96">
        <f t="shared" si="33"/>
        <v>8</v>
      </c>
      <c r="AD663" s="91" t="str">
        <f>IF(AC663&gt;=8.6,"O",IF(AC663&gt;=6.6,"VS",IF(AC663&gt;=4.6,"S",IF(AC663&gt;=2.6,"U",IF(AC663&gt;=2.59,"P")))))</f>
        <v>VS</v>
      </c>
    </row>
    <row r="664" spans="3:30" ht="12" customHeight="1">
      <c r="C664" s="32">
        <v>3</v>
      </c>
      <c r="D664" s="72" t="s">
        <v>74</v>
      </c>
      <c r="E664" s="73"/>
      <c r="F664" s="73"/>
      <c r="G664" s="73"/>
      <c r="H664" s="73"/>
      <c r="I664" s="73"/>
      <c r="J664" s="73"/>
      <c r="K664" s="73"/>
      <c r="L664" s="73"/>
      <c r="M664" s="73"/>
      <c r="N664" s="73"/>
      <c r="O664" s="73"/>
      <c r="P664" s="73"/>
      <c r="Q664" s="73"/>
      <c r="R664" s="73"/>
      <c r="S664" s="73"/>
      <c r="T664" s="73"/>
      <c r="U664" s="73"/>
      <c r="V664" s="73"/>
      <c r="W664" s="73"/>
      <c r="X664" s="73"/>
      <c r="Y664" s="73"/>
      <c r="Z664" s="74"/>
      <c r="AA664" s="92">
        <v>10</v>
      </c>
      <c r="AB664" s="92">
        <v>10</v>
      </c>
      <c r="AC664" s="96">
        <f t="shared" si="33"/>
        <v>10</v>
      </c>
      <c r="AD664" s="91" t="str">
        <f>IF(AC664&gt;=8.6,"O",IF(AC664&gt;=6.6,"VS",IF(AC664&gt;=4.6,"S",IF(AC664&gt;=2.6,"U",IF(AC664&gt;=2.59,"P")))))</f>
        <v>O</v>
      </c>
    </row>
    <row r="665" spans="3:30" ht="27" customHeight="1">
      <c r="C665" s="34">
        <v>4</v>
      </c>
      <c r="D665" s="270" t="s">
        <v>75</v>
      </c>
      <c r="E665" s="271"/>
      <c r="F665" s="271"/>
      <c r="G665" s="271"/>
      <c r="H665" s="271"/>
      <c r="I665" s="271"/>
      <c r="J665" s="271"/>
      <c r="K665" s="271"/>
      <c r="L665" s="271"/>
      <c r="M665" s="271"/>
      <c r="N665" s="271"/>
      <c r="O665" s="271"/>
      <c r="P665" s="271"/>
      <c r="Q665" s="271"/>
      <c r="R665" s="271"/>
      <c r="S665" s="271"/>
      <c r="T665" s="271"/>
      <c r="U665" s="271"/>
      <c r="V665" s="271"/>
      <c r="W665" s="271"/>
      <c r="X665" s="271"/>
      <c r="Y665" s="271"/>
      <c r="Z665" s="272"/>
      <c r="AA665" s="92">
        <v>9</v>
      </c>
      <c r="AB665" s="92">
        <v>9</v>
      </c>
      <c r="AC665" s="96">
        <f t="shared" si="33"/>
        <v>9</v>
      </c>
      <c r="AD665" s="91" t="str">
        <f>IF(AC665&gt;=8.6,"O",IF(AC665&gt;=6.6,"VS",IF(AC665&gt;=4.6,"S",IF(AC665&gt;=2.6,"U",IF(AC665&gt;=2.59,"P")))))</f>
        <v>O</v>
      </c>
    </row>
    <row r="666" spans="3:30" ht="12.75">
      <c r="C666" s="76"/>
      <c r="D666" s="77" t="s">
        <v>70</v>
      </c>
      <c r="E666" s="76"/>
      <c r="F666" s="76"/>
      <c r="G666" s="76"/>
      <c r="H666" s="76"/>
      <c r="I666" s="76"/>
      <c r="J666" s="76"/>
      <c r="K666" s="76"/>
      <c r="L666" s="76"/>
      <c r="M666" s="76"/>
      <c r="N666" s="76"/>
      <c r="O666" s="76"/>
      <c r="P666" s="76"/>
      <c r="Q666" s="76"/>
      <c r="R666" s="76"/>
      <c r="S666" s="76"/>
      <c r="T666" s="76"/>
      <c r="U666" s="76"/>
      <c r="V666" s="76"/>
      <c r="W666" s="76"/>
      <c r="X666" s="76"/>
      <c r="Y666" s="76"/>
      <c r="Z666" s="76"/>
      <c r="AA666" s="92">
        <f>SUM(AA662:AA665)</f>
        <v>37</v>
      </c>
      <c r="AB666" s="92">
        <f>SUM(AB662:AB665)</f>
        <v>37</v>
      </c>
      <c r="AC666" s="96">
        <f t="shared" si="33"/>
        <v>37</v>
      </c>
      <c r="AD666" s="92"/>
    </row>
    <row r="667" spans="3:30" ht="12.75">
      <c r="C667" s="76"/>
      <c r="D667" s="77" t="s">
        <v>220</v>
      </c>
      <c r="AA667" s="110">
        <f>AVERAGE(AA662:AA665)*15%</f>
        <v>1.3875</v>
      </c>
      <c r="AB667" s="111">
        <f>AVERAGE(AB662:AB665)*15%</f>
        <v>1.3875</v>
      </c>
      <c r="AC667" s="115">
        <f t="shared" si="33"/>
        <v>1.3875</v>
      </c>
      <c r="AD667" s="125"/>
    </row>
    <row r="668" spans="2:3" ht="12.75">
      <c r="B668" s="66" t="s">
        <v>76</v>
      </c>
      <c r="C668" s="66" t="s">
        <v>77</v>
      </c>
    </row>
    <row r="669" spans="3:30" ht="12.75">
      <c r="C669" s="32">
        <v>1</v>
      </c>
      <c r="D669" s="72" t="s">
        <v>78</v>
      </c>
      <c r="E669" s="73"/>
      <c r="F669" s="73"/>
      <c r="G669" s="73"/>
      <c r="H669" s="73"/>
      <c r="I669" s="73"/>
      <c r="J669" s="73"/>
      <c r="K669" s="73"/>
      <c r="L669" s="73"/>
      <c r="M669" s="73"/>
      <c r="N669" s="73"/>
      <c r="O669" s="73"/>
      <c r="P669" s="73"/>
      <c r="Q669" s="73"/>
      <c r="R669" s="73"/>
      <c r="S669" s="73"/>
      <c r="T669" s="73"/>
      <c r="U669" s="73"/>
      <c r="V669" s="73"/>
      <c r="W669" s="73"/>
      <c r="X669" s="73"/>
      <c r="Y669" s="73"/>
      <c r="Z669" s="74"/>
      <c r="AA669" s="92">
        <v>1</v>
      </c>
      <c r="AB669" s="92">
        <v>1</v>
      </c>
      <c r="AC669" s="113">
        <f>AVERAGE(AA669:AB669)</f>
        <v>1</v>
      </c>
      <c r="AD669" s="105" t="str">
        <f>IF(AC669&gt;=8.6,"O",IF(AC669&gt;=6.6,"VS",IF(AC669&gt;=4.6,"S",IF(AC669&gt;=2.6,"U",IF(AC669&lt;=2.59,"P")))))</f>
        <v>P</v>
      </c>
    </row>
    <row r="670" spans="3:30" ht="12.75">
      <c r="C670" s="76"/>
      <c r="D670" s="77" t="s">
        <v>70</v>
      </c>
      <c r="E670" s="76"/>
      <c r="F670" s="76"/>
      <c r="G670" s="76"/>
      <c r="H670" s="76"/>
      <c r="I670" s="76"/>
      <c r="J670" s="76"/>
      <c r="K670" s="76"/>
      <c r="L670" s="76"/>
      <c r="M670" s="76"/>
      <c r="N670" s="76"/>
      <c r="O670" s="76"/>
      <c r="P670" s="76"/>
      <c r="Q670" s="76"/>
      <c r="R670" s="76"/>
      <c r="S670" s="76"/>
      <c r="T670" s="76"/>
      <c r="U670" s="76"/>
      <c r="V670" s="76"/>
      <c r="W670" s="76"/>
      <c r="X670" s="76"/>
      <c r="Y670" s="76"/>
      <c r="Z670" s="76"/>
      <c r="AA670" s="92">
        <f>AA669+0</f>
        <v>1</v>
      </c>
      <c r="AB670" s="92">
        <f>AB669+0</f>
        <v>1</v>
      </c>
      <c r="AC670" s="113">
        <f>AVERAGE(AA670:AB670)</f>
        <v>1</v>
      </c>
      <c r="AD670" s="105" t="str">
        <f>IF(AC670&gt;=8.6,"O",IF(AC670&gt;=6.6,"VS",IF(AC670&gt;=4.6,"S",IF(AC670&gt;=2.6,"U",IF(AC670&lt;=2.59,"P")))))</f>
        <v>P</v>
      </c>
    </row>
    <row r="671" spans="3:30" ht="12.75">
      <c r="C671" s="76"/>
      <c r="D671" s="77" t="s">
        <v>79</v>
      </c>
      <c r="AA671" s="110">
        <f>AVERAGE(AA669:AA669)*10%</f>
        <v>0.1</v>
      </c>
      <c r="AB671" s="111">
        <f>AVERAGE(AB669:AB669)*10%</f>
        <v>0.1</v>
      </c>
      <c r="AC671" s="135">
        <f>AVERAGE(AC669:AC669)*10%</f>
        <v>0.1</v>
      </c>
      <c r="AD671" s="125"/>
    </row>
    <row r="672" spans="2:3" ht="12.75">
      <c r="B672" s="66" t="s">
        <v>80</v>
      </c>
      <c r="C672" s="66" t="s">
        <v>81</v>
      </c>
    </row>
    <row r="673" spans="3:30" ht="12" customHeight="1">
      <c r="C673" s="32">
        <v>1</v>
      </c>
      <c r="D673" s="72" t="s">
        <v>85</v>
      </c>
      <c r="E673" s="73"/>
      <c r="F673" s="73"/>
      <c r="G673" s="73"/>
      <c r="H673" s="73"/>
      <c r="I673" s="73"/>
      <c r="J673" s="73"/>
      <c r="K673" s="73"/>
      <c r="L673" s="73"/>
      <c r="M673" s="73"/>
      <c r="N673" s="73"/>
      <c r="O673" s="73"/>
      <c r="P673" s="73"/>
      <c r="Q673" s="73"/>
      <c r="R673" s="73"/>
      <c r="S673" s="73"/>
      <c r="T673" s="73"/>
      <c r="U673" s="73"/>
      <c r="V673" s="73"/>
      <c r="W673" s="73"/>
      <c r="X673" s="73"/>
      <c r="Y673" s="73"/>
      <c r="Z673" s="74"/>
      <c r="AA673" s="92">
        <v>8</v>
      </c>
      <c r="AB673" s="92">
        <v>8</v>
      </c>
      <c r="AC673" s="93">
        <f aca="true" t="shared" si="34" ref="AC673:AC679">AVERAGE(AA673:AB673)</f>
        <v>8</v>
      </c>
      <c r="AD673" s="105" t="str">
        <f aca="true" t="shared" si="35" ref="AD673:AD678">IF(AC673&gt;=8.6,"O",IF(AC673&gt;=6.6,"VS",IF(AC673&gt;=4.6,"S",IF(AC673&gt;=2.6,"U",IF(AC673&gt;=2.59,"P")))))</f>
        <v>VS</v>
      </c>
    </row>
    <row r="674" spans="3:30" ht="12" customHeight="1">
      <c r="C674" s="32">
        <v>2</v>
      </c>
      <c r="D674" s="72" t="s">
        <v>105</v>
      </c>
      <c r="E674" s="73"/>
      <c r="F674" s="73"/>
      <c r="G674" s="73"/>
      <c r="H674" s="73"/>
      <c r="I674" s="73"/>
      <c r="J674" s="73"/>
      <c r="K674" s="73"/>
      <c r="L674" s="73"/>
      <c r="M674" s="73"/>
      <c r="N674" s="73"/>
      <c r="O674" s="73"/>
      <c r="P674" s="73"/>
      <c r="Q674" s="73"/>
      <c r="R674" s="73"/>
      <c r="S674" s="73"/>
      <c r="T674" s="73"/>
      <c r="U674" s="73"/>
      <c r="V674" s="73"/>
      <c r="W674" s="73"/>
      <c r="X674" s="73"/>
      <c r="Y674" s="73"/>
      <c r="Z674" s="74"/>
      <c r="AA674" s="92">
        <v>8</v>
      </c>
      <c r="AB674" s="92">
        <v>8</v>
      </c>
      <c r="AC674" s="93">
        <f t="shared" si="34"/>
        <v>8</v>
      </c>
      <c r="AD674" s="105" t="str">
        <f t="shared" si="35"/>
        <v>VS</v>
      </c>
    </row>
    <row r="675" spans="3:30" ht="12" customHeight="1">
      <c r="C675" s="32">
        <v>3</v>
      </c>
      <c r="D675" s="33" t="s">
        <v>86</v>
      </c>
      <c r="E675" s="73"/>
      <c r="F675" s="73"/>
      <c r="G675" s="73"/>
      <c r="H675" s="73"/>
      <c r="I675" s="73"/>
      <c r="J675" s="73"/>
      <c r="K675" s="73"/>
      <c r="L675" s="73"/>
      <c r="M675" s="73"/>
      <c r="N675" s="73"/>
      <c r="O675" s="73"/>
      <c r="P675" s="73"/>
      <c r="Q675" s="73"/>
      <c r="R675" s="73"/>
      <c r="S675" s="73"/>
      <c r="T675" s="73"/>
      <c r="U675" s="73"/>
      <c r="V675" s="73"/>
      <c r="W675" s="73"/>
      <c r="X675" s="73"/>
      <c r="Y675" s="73"/>
      <c r="Z675" s="74"/>
      <c r="AA675" s="92">
        <v>8</v>
      </c>
      <c r="AB675" s="92">
        <v>8</v>
      </c>
      <c r="AC675" s="93">
        <f t="shared" si="34"/>
        <v>8</v>
      </c>
      <c r="AD675" s="105" t="str">
        <f t="shared" si="35"/>
        <v>VS</v>
      </c>
    </row>
    <row r="676" spans="3:30" ht="12" customHeight="1">
      <c r="C676" s="32">
        <v>4</v>
      </c>
      <c r="D676" s="72" t="s">
        <v>87</v>
      </c>
      <c r="E676" s="73"/>
      <c r="F676" s="73"/>
      <c r="G676" s="73"/>
      <c r="H676" s="73"/>
      <c r="I676" s="73"/>
      <c r="J676" s="73"/>
      <c r="K676" s="73"/>
      <c r="L676" s="73"/>
      <c r="M676" s="73"/>
      <c r="N676" s="73"/>
      <c r="O676" s="73"/>
      <c r="P676" s="73"/>
      <c r="Q676" s="73"/>
      <c r="R676" s="73"/>
      <c r="S676" s="73"/>
      <c r="T676" s="73"/>
      <c r="U676" s="73"/>
      <c r="V676" s="73"/>
      <c r="W676" s="73"/>
      <c r="X676" s="73"/>
      <c r="Y676" s="73"/>
      <c r="Z676" s="74"/>
      <c r="AA676" s="92">
        <v>8</v>
      </c>
      <c r="AB676" s="92">
        <v>8</v>
      </c>
      <c r="AC676" s="93">
        <f t="shared" si="34"/>
        <v>8</v>
      </c>
      <c r="AD676" s="105" t="str">
        <f t="shared" si="35"/>
        <v>VS</v>
      </c>
    </row>
    <row r="677" spans="3:30" ht="12" customHeight="1">
      <c r="C677" s="32">
        <v>5</v>
      </c>
      <c r="D677" s="72" t="s">
        <v>88</v>
      </c>
      <c r="E677" s="73"/>
      <c r="F677" s="73"/>
      <c r="G677" s="73"/>
      <c r="H677" s="73"/>
      <c r="I677" s="73"/>
      <c r="J677" s="73"/>
      <c r="K677" s="73"/>
      <c r="L677" s="73"/>
      <c r="M677" s="73"/>
      <c r="N677" s="73"/>
      <c r="O677" s="73"/>
      <c r="P677" s="73"/>
      <c r="Q677" s="73"/>
      <c r="R677" s="73"/>
      <c r="S677" s="73"/>
      <c r="T677" s="73"/>
      <c r="U677" s="73"/>
      <c r="V677" s="73"/>
      <c r="W677" s="73"/>
      <c r="X677" s="73"/>
      <c r="Y677" s="73"/>
      <c r="Z677" s="74"/>
      <c r="AA677" s="92">
        <v>8</v>
      </c>
      <c r="AB677" s="92">
        <v>8</v>
      </c>
      <c r="AC677" s="93">
        <f t="shared" si="34"/>
        <v>8</v>
      </c>
      <c r="AD677" s="105" t="str">
        <f t="shared" si="35"/>
        <v>VS</v>
      </c>
    </row>
    <row r="678" spans="3:30" ht="12.75">
      <c r="C678" s="76"/>
      <c r="D678" s="77" t="s">
        <v>70</v>
      </c>
      <c r="E678" s="76"/>
      <c r="F678" s="76"/>
      <c r="G678" s="76"/>
      <c r="H678" s="76"/>
      <c r="I678" s="76"/>
      <c r="J678" s="76"/>
      <c r="K678" s="76"/>
      <c r="L678" s="76"/>
      <c r="M678" s="76"/>
      <c r="N678" s="76"/>
      <c r="O678" s="76"/>
      <c r="P678" s="76"/>
      <c r="Q678" s="76"/>
      <c r="R678" s="76"/>
      <c r="S678" s="76"/>
      <c r="T678" s="76"/>
      <c r="U678" s="76"/>
      <c r="V678" s="76"/>
      <c r="W678" s="76"/>
      <c r="X678" s="76"/>
      <c r="Y678" s="76"/>
      <c r="Z678" s="76"/>
      <c r="AA678" s="92">
        <f>SUM(AA673:AA677)</f>
        <v>40</v>
      </c>
      <c r="AB678" s="92">
        <f>SUM(AB673:AB677)</f>
        <v>40</v>
      </c>
      <c r="AC678" s="93">
        <f t="shared" si="34"/>
        <v>40</v>
      </c>
      <c r="AD678" s="105" t="str">
        <f t="shared" si="35"/>
        <v>O</v>
      </c>
    </row>
    <row r="679" spans="3:30" ht="12.75">
      <c r="C679" s="76"/>
      <c r="D679" s="77" t="s">
        <v>221</v>
      </c>
      <c r="AA679" s="110">
        <f>AVERAGE(AA673:AA677)*5%</f>
        <v>0.4</v>
      </c>
      <c r="AB679" s="111">
        <f>AVERAGE(AB673:AB677)*5%</f>
        <v>0.4</v>
      </c>
      <c r="AC679" s="115">
        <f t="shared" si="34"/>
        <v>0.4</v>
      </c>
      <c r="AD679" s="108"/>
    </row>
    <row r="680" spans="4:30" ht="12.75">
      <c r="D680" s="66" t="s">
        <v>82</v>
      </c>
      <c r="AA680" s="109"/>
      <c r="AB680" s="109"/>
      <c r="AC680" s="109"/>
      <c r="AD680" s="223"/>
    </row>
    <row r="682" spans="1:2" ht="12.75">
      <c r="A682" s="66" t="s">
        <v>83</v>
      </c>
      <c r="B682" s="66" t="s">
        <v>84</v>
      </c>
    </row>
    <row r="683" spans="2:26" ht="12.75">
      <c r="B683" s="273" t="s">
        <v>106</v>
      </c>
      <c r="C683" s="273"/>
      <c r="D683" s="273"/>
      <c r="E683" s="273"/>
      <c r="F683" s="273"/>
      <c r="G683" s="273"/>
      <c r="H683" s="273"/>
      <c r="I683" s="273"/>
      <c r="J683" s="273"/>
      <c r="K683" s="273"/>
      <c r="L683" s="273"/>
      <c r="M683" s="273"/>
      <c r="N683" s="273"/>
      <c r="O683" s="273"/>
      <c r="P683" s="273"/>
      <c r="Q683" s="273"/>
      <c r="R683" s="273"/>
      <c r="S683" s="273"/>
      <c r="T683" s="273"/>
      <c r="U683" s="273"/>
      <c r="V683" s="273"/>
      <c r="W683" s="273"/>
      <c r="X683" s="273"/>
      <c r="Y683" s="273"/>
      <c r="Z683" s="273"/>
    </row>
    <row r="684" spans="2:26" ht="12.75">
      <c r="B684" s="273"/>
      <c r="C684" s="273"/>
      <c r="D684" s="273"/>
      <c r="E684" s="273"/>
      <c r="F684" s="273"/>
      <c r="G684" s="273"/>
      <c r="H684" s="273"/>
      <c r="I684" s="273"/>
      <c r="J684" s="273"/>
      <c r="K684" s="273"/>
      <c r="L684" s="273"/>
      <c r="M684" s="273"/>
      <c r="N684" s="273"/>
      <c r="O684" s="273"/>
      <c r="P684" s="273"/>
      <c r="Q684" s="273"/>
      <c r="R684" s="273"/>
      <c r="S684" s="273"/>
      <c r="T684" s="273"/>
      <c r="U684" s="273"/>
      <c r="V684" s="273"/>
      <c r="W684" s="273"/>
      <c r="X684" s="273"/>
      <c r="Y684" s="273"/>
      <c r="Z684" s="273"/>
    </row>
    <row r="685" spans="3:30" ht="12" customHeight="1">
      <c r="C685" s="32">
        <v>1</v>
      </c>
      <c r="D685" s="72" t="s">
        <v>89</v>
      </c>
      <c r="E685" s="73"/>
      <c r="F685" s="73"/>
      <c r="G685" s="73"/>
      <c r="H685" s="73"/>
      <c r="I685" s="73"/>
      <c r="J685" s="73"/>
      <c r="K685" s="73"/>
      <c r="L685" s="73"/>
      <c r="M685" s="73"/>
      <c r="N685" s="73"/>
      <c r="O685" s="73"/>
      <c r="P685" s="73"/>
      <c r="Q685" s="73"/>
      <c r="R685" s="73"/>
      <c r="S685" s="73"/>
      <c r="T685" s="73"/>
      <c r="U685" s="73"/>
      <c r="V685" s="73"/>
      <c r="W685" s="73"/>
      <c r="X685" s="73"/>
      <c r="Y685" s="73"/>
      <c r="Z685" s="74"/>
      <c r="AA685" s="92">
        <v>8</v>
      </c>
      <c r="AB685" s="92">
        <v>8</v>
      </c>
      <c r="AC685" s="113">
        <f aca="true" t="shared" si="36" ref="AC685:AC694">AVERAGE(AA685:AB685)</f>
        <v>8</v>
      </c>
      <c r="AD685" s="91" t="str">
        <f aca="true" t="shared" si="37" ref="AD685:AD695">IF(AC685&gt;=8.6,"O",IF(AC685&gt;=6.6,"VS",IF(AC685&gt;=4.6,"S",IF(AC685&gt;=2.6,"U",IF(AC685&gt;=2.59,"P")))))</f>
        <v>VS</v>
      </c>
    </row>
    <row r="686" spans="3:30" ht="12" customHeight="1">
      <c r="C686" s="32">
        <v>2</v>
      </c>
      <c r="D686" s="72" t="s">
        <v>90</v>
      </c>
      <c r="E686" s="73"/>
      <c r="F686" s="73"/>
      <c r="G686" s="73"/>
      <c r="H686" s="73"/>
      <c r="I686" s="73"/>
      <c r="J686" s="73"/>
      <c r="K686" s="73"/>
      <c r="L686" s="73"/>
      <c r="M686" s="73"/>
      <c r="N686" s="73"/>
      <c r="O686" s="73"/>
      <c r="P686" s="73"/>
      <c r="Q686" s="73"/>
      <c r="R686" s="73"/>
      <c r="S686" s="73"/>
      <c r="T686" s="73"/>
      <c r="U686" s="73"/>
      <c r="V686" s="73"/>
      <c r="W686" s="73"/>
      <c r="X686" s="73"/>
      <c r="Y686" s="73"/>
      <c r="Z686" s="74"/>
      <c r="AA686" s="92">
        <v>8</v>
      </c>
      <c r="AB686" s="92">
        <v>8</v>
      </c>
      <c r="AC686" s="113">
        <f t="shared" si="36"/>
        <v>8</v>
      </c>
      <c r="AD686" s="91" t="str">
        <f t="shared" si="37"/>
        <v>VS</v>
      </c>
    </row>
    <row r="687" spans="3:30" ht="12" customHeight="1">
      <c r="C687" s="32">
        <v>3</v>
      </c>
      <c r="D687" s="72" t="s">
        <v>91</v>
      </c>
      <c r="E687" s="73"/>
      <c r="F687" s="73"/>
      <c r="G687" s="73"/>
      <c r="H687" s="73"/>
      <c r="I687" s="73"/>
      <c r="J687" s="73"/>
      <c r="K687" s="73"/>
      <c r="L687" s="73"/>
      <c r="M687" s="73"/>
      <c r="N687" s="73"/>
      <c r="O687" s="73"/>
      <c r="P687" s="73"/>
      <c r="Q687" s="73"/>
      <c r="R687" s="73"/>
      <c r="S687" s="73"/>
      <c r="T687" s="73"/>
      <c r="U687" s="73"/>
      <c r="V687" s="73"/>
      <c r="W687" s="73"/>
      <c r="X687" s="73"/>
      <c r="Y687" s="73"/>
      <c r="Z687" s="74"/>
      <c r="AA687" s="92">
        <v>8</v>
      </c>
      <c r="AB687" s="92">
        <v>8</v>
      </c>
      <c r="AC687" s="113">
        <f t="shared" si="36"/>
        <v>8</v>
      </c>
      <c r="AD687" s="91" t="str">
        <f t="shared" si="37"/>
        <v>VS</v>
      </c>
    </row>
    <row r="688" spans="3:30" ht="12" customHeight="1">
      <c r="C688" s="32">
        <v>4</v>
      </c>
      <c r="D688" s="72" t="s">
        <v>92</v>
      </c>
      <c r="E688" s="73"/>
      <c r="F688" s="73"/>
      <c r="G688" s="73"/>
      <c r="H688" s="73"/>
      <c r="I688" s="73"/>
      <c r="J688" s="73"/>
      <c r="K688" s="73"/>
      <c r="L688" s="73"/>
      <c r="M688" s="73"/>
      <c r="N688" s="73"/>
      <c r="O688" s="73"/>
      <c r="P688" s="73"/>
      <c r="Q688" s="73"/>
      <c r="R688" s="73"/>
      <c r="S688" s="73"/>
      <c r="T688" s="73"/>
      <c r="U688" s="73"/>
      <c r="V688" s="73"/>
      <c r="W688" s="73"/>
      <c r="X688" s="73"/>
      <c r="Y688" s="73"/>
      <c r="Z688" s="74"/>
      <c r="AA688" s="92">
        <v>10</v>
      </c>
      <c r="AB688" s="92">
        <v>10</v>
      </c>
      <c r="AC688" s="113">
        <f t="shared" si="36"/>
        <v>10</v>
      </c>
      <c r="AD688" s="91" t="str">
        <f t="shared" si="37"/>
        <v>O</v>
      </c>
    </row>
    <row r="689" spans="3:30" ht="12" customHeight="1">
      <c r="C689" s="32">
        <v>5</v>
      </c>
      <c r="D689" s="72" t="s">
        <v>93</v>
      </c>
      <c r="E689" s="73"/>
      <c r="F689" s="73"/>
      <c r="G689" s="73"/>
      <c r="H689" s="73"/>
      <c r="I689" s="73"/>
      <c r="J689" s="73"/>
      <c r="K689" s="73"/>
      <c r="L689" s="73"/>
      <c r="M689" s="73"/>
      <c r="N689" s="73"/>
      <c r="O689" s="73"/>
      <c r="P689" s="73"/>
      <c r="Q689" s="73"/>
      <c r="R689" s="73"/>
      <c r="S689" s="73"/>
      <c r="T689" s="73"/>
      <c r="U689" s="73"/>
      <c r="V689" s="73"/>
      <c r="W689" s="73"/>
      <c r="X689" s="73"/>
      <c r="Y689" s="73"/>
      <c r="Z689" s="74"/>
      <c r="AA689" s="92">
        <v>10</v>
      </c>
      <c r="AB689" s="92">
        <v>10</v>
      </c>
      <c r="AC689" s="113">
        <f t="shared" si="36"/>
        <v>10</v>
      </c>
      <c r="AD689" s="91" t="str">
        <f t="shared" si="37"/>
        <v>O</v>
      </c>
    </row>
    <row r="690" spans="3:30" ht="12" customHeight="1">
      <c r="C690" s="32">
        <v>6</v>
      </c>
      <c r="D690" s="72" t="s">
        <v>94</v>
      </c>
      <c r="E690" s="73"/>
      <c r="F690" s="73"/>
      <c r="G690" s="73"/>
      <c r="H690" s="73"/>
      <c r="I690" s="73"/>
      <c r="J690" s="73"/>
      <c r="K690" s="73"/>
      <c r="L690" s="73"/>
      <c r="M690" s="73"/>
      <c r="N690" s="73"/>
      <c r="O690" s="73"/>
      <c r="P690" s="73"/>
      <c r="Q690" s="73"/>
      <c r="R690" s="73"/>
      <c r="S690" s="73"/>
      <c r="T690" s="73"/>
      <c r="U690" s="73"/>
      <c r="V690" s="73"/>
      <c r="W690" s="73"/>
      <c r="X690" s="73"/>
      <c r="Y690" s="73"/>
      <c r="Z690" s="74"/>
      <c r="AA690" s="92">
        <v>8</v>
      </c>
      <c r="AB690" s="92">
        <v>10</v>
      </c>
      <c r="AC690" s="113">
        <f t="shared" si="36"/>
        <v>9</v>
      </c>
      <c r="AD690" s="91" t="str">
        <f t="shared" si="37"/>
        <v>O</v>
      </c>
    </row>
    <row r="691" spans="3:30" ht="12" customHeight="1">
      <c r="C691" s="32">
        <v>7</v>
      </c>
      <c r="D691" s="31" t="s">
        <v>95</v>
      </c>
      <c r="E691" s="73"/>
      <c r="F691" s="73"/>
      <c r="G691" s="73"/>
      <c r="H691" s="73"/>
      <c r="I691" s="73"/>
      <c r="J691" s="73"/>
      <c r="K691" s="73"/>
      <c r="L691" s="73"/>
      <c r="M691" s="73"/>
      <c r="N691" s="73"/>
      <c r="O691" s="73"/>
      <c r="P691" s="73"/>
      <c r="Q691" s="73"/>
      <c r="R691" s="73"/>
      <c r="S691" s="73"/>
      <c r="T691" s="73"/>
      <c r="U691" s="73"/>
      <c r="V691" s="73"/>
      <c r="W691" s="73"/>
      <c r="X691" s="73"/>
      <c r="Y691" s="73"/>
      <c r="Z691" s="74"/>
      <c r="AA691" s="92">
        <v>10</v>
      </c>
      <c r="AB691" s="92">
        <v>10</v>
      </c>
      <c r="AC691" s="113">
        <f t="shared" si="36"/>
        <v>10</v>
      </c>
      <c r="AD691" s="91" t="str">
        <f t="shared" si="37"/>
        <v>O</v>
      </c>
    </row>
    <row r="692" spans="3:30" ht="12" customHeight="1">
      <c r="C692" s="32">
        <v>8</v>
      </c>
      <c r="D692" s="72" t="s">
        <v>96</v>
      </c>
      <c r="E692" s="73"/>
      <c r="F692" s="73"/>
      <c r="G692" s="73"/>
      <c r="H692" s="73"/>
      <c r="I692" s="73"/>
      <c r="J692" s="73"/>
      <c r="K692" s="73"/>
      <c r="L692" s="73"/>
      <c r="M692" s="73"/>
      <c r="N692" s="73"/>
      <c r="O692" s="73"/>
      <c r="P692" s="73"/>
      <c r="Q692" s="73"/>
      <c r="R692" s="73"/>
      <c r="S692" s="73"/>
      <c r="T692" s="73"/>
      <c r="U692" s="73"/>
      <c r="V692" s="73"/>
      <c r="W692" s="73"/>
      <c r="X692" s="73"/>
      <c r="Y692" s="73"/>
      <c r="Z692" s="74"/>
      <c r="AA692" s="92">
        <v>8</v>
      </c>
      <c r="AB692" s="92">
        <v>8</v>
      </c>
      <c r="AC692" s="113">
        <f t="shared" si="36"/>
        <v>8</v>
      </c>
      <c r="AD692" s="91" t="str">
        <f t="shared" si="37"/>
        <v>VS</v>
      </c>
    </row>
    <row r="693" spans="3:30" ht="12" customHeight="1">
      <c r="C693" s="32">
        <v>9</v>
      </c>
      <c r="D693" s="72" t="s">
        <v>97</v>
      </c>
      <c r="E693" s="73"/>
      <c r="F693" s="73"/>
      <c r="G693" s="73"/>
      <c r="H693" s="73"/>
      <c r="I693" s="73"/>
      <c r="J693" s="73"/>
      <c r="K693" s="73"/>
      <c r="L693" s="73"/>
      <c r="M693" s="73"/>
      <c r="N693" s="73"/>
      <c r="O693" s="73"/>
      <c r="P693" s="73"/>
      <c r="Q693" s="73"/>
      <c r="R693" s="73"/>
      <c r="S693" s="73"/>
      <c r="T693" s="73"/>
      <c r="U693" s="73"/>
      <c r="V693" s="73"/>
      <c r="W693" s="73"/>
      <c r="X693" s="73"/>
      <c r="Y693" s="73"/>
      <c r="Z693" s="74"/>
      <c r="AA693" s="92">
        <v>8</v>
      </c>
      <c r="AB693" s="92">
        <v>8</v>
      </c>
      <c r="AC693" s="113">
        <f t="shared" si="36"/>
        <v>8</v>
      </c>
      <c r="AD693" s="91" t="str">
        <f t="shared" si="37"/>
        <v>VS</v>
      </c>
    </row>
    <row r="694" spans="3:30" ht="12" customHeight="1">
      <c r="C694" s="32">
        <v>10</v>
      </c>
      <c r="D694" s="72" t="s">
        <v>98</v>
      </c>
      <c r="E694" s="73"/>
      <c r="F694" s="73"/>
      <c r="G694" s="73"/>
      <c r="H694" s="73"/>
      <c r="I694" s="73"/>
      <c r="J694" s="73"/>
      <c r="K694" s="73"/>
      <c r="L694" s="73"/>
      <c r="M694" s="73"/>
      <c r="N694" s="73"/>
      <c r="O694" s="73"/>
      <c r="P694" s="73"/>
      <c r="Q694" s="73"/>
      <c r="R694" s="73"/>
      <c r="S694" s="73"/>
      <c r="T694" s="73"/>
      <c r="U694" s="73"/>
      <c r="V694" s="73"/>
      <c r="W694" s="73"/>
      <c r="X694" s="73"/>
      <c r="Y694" s="73"/>
      <c r="Z694" s="74"/>
      <c r="AA694" s="92">
        <v>10</v>
      </c>
      <c r="AB694" s="92">
        <v>10</v>
      </c>
      <c r="AC694" s="113">
        <f t="shared" si="36"/>
        <v>10</v>
      </c>
      <c r="AD694" s="91" t="str">
        <f t="shared" si="37"/>
        <v>O</v>
      </c>
    </row>
    <row r="695" spans="3:30" ht="12.75">
      <c r="C695" s="76"/>
      <c r="D695" s="77" t="s">
        <v>70</v>
      </c>
      <c r="E695" s="76"/>
      <c r="F695" s="76"/>
      <c r="G695" s="76"/>
      <c r="H695" s="76"/>
      <c r="I695" s="76"/>
      <c r="J695" s="76"/>
      <c r="K695" s="76"/>
      <c r="L695" s="76"/>
      <c r="M695" s="76"/>
      <c r="N695" s="76"/>
      <c r="O695" s="76"/>
      <c r="P695" s="76"/>
      <c r="Q695" s="76"/>
      <c r="R695" s="76"/>
      <c r="S695" s="76"/>
      <c r="T695" s="76"/>
      <c r="U695" s="76"/>
      <c r="V695" s="76"/>
      <c r="W695" s="76"/>
      <c r="X695" s="76"/>
      <c r="Y695" s="76"/>
      <c r="Z695" s="76"/>
      <c r="AA695" s="92">
        <f>SUM(AA685:AA694)</f>
        <v>88</v>
      </c>
      <c r="AB695" s="92">
        <f>SUM(AB685:AB694)</f>
        <v>90</v>
      </c>
      <c r="AC695" s="113">
        <f>AVERAGE(AA695:AB695)</f>
        <v>89</v>
      </c>
      <c r="AD695" s="91" t="str">
        <f t="shared" si="37"/>
        <v>O</v>
      </c>
    </row>
    <row r="696" spans="3:30" ht="12.75">
      <c r="C696" s="76"/>
      <c r="D696" s="77" t="s">
        <v>222</v>
      </c>
      <c r="AA696" s="106">
        <f>AVERAGE(AA685:AA694)*20%</f>
        <v>1.7600000000000002</v>
      </c>
      <c r="AB696" s="106">
        <f>AVERAGE(AB685:AB694)*20%</f>
        <v>1.8</v>
      </c>
      <c r="AC696" s="107">
        <f>AVERAGE(AA696:AB696)</f>
        <v>1.7800000000000002</v>
      </c>
      <c r="AD696" s="125"/>
    </row>
    <row r="697" spans="3:4" ht="12.75">
      <c r="C697" s="76"/>
      <c r="D697" s="77"/>
    </row>
    <row r="698" spans="1:30" ht="12.75">
      <c r="A698" s="276" t="s">
        <v>46</v>
      </c>
      <c r="B698" s="274"/>
      <c r="C698" s="274"/>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7"/>
      <c r="AA698" s="97" t="s">
        <v>47</v>
      </c>
      <c r="AB698" s="97" t="s">
        <v>50</v>
      </c>
      <c r="AC698" s="268" t="s">
        <v>49</v>
      </c>
      <c r="AD698" s="9" t="s">
        <v>99</v>
      </c>
    </row>
    <row r="699" spans="1:30" ht="12.75">
      <c r="A699" s="278"/>
      <c r="B699" s="275"/>
      <c r="C699" s="275"/>
      <c r="D699" s="275"/>
      <c r="E699" s="275"/>
      <c r="F699" s="275"/>
      <c r="G699" s="275"/>
      <c r="H699" s="275"/>
      <c r="I699" s="275"/>
      <c r="J699" s="275"/>
      <c r="K699" s="275"/>
      <c r="L699" s="275"/>
      <c r="M699" s="275"/>
      <c r="N699" s="275"/>
      <c r="O699" s="275"/>
      <c r="P699" s="275"/>
      <c r="Q699" s="275"/>
      <c r="R699" s="275"/>
      <c r="S699" s="275"/>
      <c r="T699" s="275"/>
      <c r="U699" s="275"/>
      <c r="V699" s="275"/>
      <c r="W699" s="275"/>
      <c r="X699" s="275"/>
      <c r="Y699" s="275"/>
      <c r="Z699" s="279"/>
      <c r="AA699" s="8" t="s">
        <v>48</v>
      </c>
      <c r="AB699" s="8" t="s">
        <v>51</v>
      </c>
      <c r="AC699" s="269"/>
      <c r="AD699" s="8" t="s">
        <v>48</v>
      </c>
    </row>
    <row r="700" spans="1:2" ht="12.75">
      <c r="A700" s="66" t="s">
        <v>107</v>
      </c>
      <c r="B700" s="66" t="s">
        <v>223</v>
      </c>
    </row>
    <row r="701" spans="3:30" ht="12" customHeight="1">
      <c r="C701" s="32">
        <v>1</v>
      </c>
      <c r="D701" s="72" t="s">
        <v>109</v>
      </c>
      <c r="E701" s="73"/>
      <c r="F701" s="73"/>
      <c r="G701" s="73"/>
      <c r="H701" s="73"/>
      <c r="I701" s="73"/>
      <c r="J701" s="73"/>
      <c r="K701" s="73"/>
      <c r="L701" s="73"/>
      <c r="M701" s="73"/>
      <c r="N701" s="73"/>
      <c r="O701" s="73"/>
      <c r="P701" s="73"/>
      <c r="Q701" s="73"/>
      <c r="R701" s="73"/>
      <c r="S701" s="73"/>
      <c r="T701" s="73"/>
      <c r="U701" s="73"/>
      <c r="V701" s="73"/>
      <c r="W701" s="73"/>
      <c r="X701" s="73"/>
      <c r="Y701" s="73"/>
      <c r="Z701" s="74"/>
      <c r="AA701" s="92">
        <v>8</v>
      </c>
      <c r="AB701" s="92">
        <v>8</v>
      </c>
      <c r="AC701" s="113">
        <f>AVERAGE(AA701:AB701)</f>
        <v>8</v>
      </c>
      <c r="AD701" s="91" t="str">
        <f>IF(AC701&gt;=8.6,"O",IF(AC701&gt;=6.6,"VS",IF(AC701&gt;=4.6,"S",IF(AC701&gt;=2.6,"U",IF(AC701&gt;=2.59,"P")))))</f>
        <v>VS</v>
      </c>
    </row>
    <row r="702" spans="3:30" ht="12" customHeight="1">
      <c r="C702" s="32">
        <v>2</v>
      </c>
      <c r="D702" s="72" t="s">
        <v>110</v>
      </c>
      <c r="E702" s="73"/>
      <c r="F702" s="73"/>
      <c r="G702" s="73"/>
      <c r="H702" s="73"/>
      <c r="I702" s="73"/>
      <c r="J702" s="73"/>
      <c r="K702" s="73"/>
      <c r="L702" s="73"/>
      <c r="M702" s="73"/>
      <c r="N702" s="73"/>
      <c r="O702" s="73"/>
      <c r="P702" s="73"/>
      <c r="Q702" s="73"/>
      <c r="R702" s="73"/>
      <c r="S702" s="73"/>
      <c r="T702" s="73"/>
      <c r="U702" s="73"/>
      <c r="V702" s="73"/>
      <c r="W702" s="73"/>
      <c r="X702" s="73"/>
      <c r="Y702" s="73"/>
      <c r="Z702" s="74"/>
      <c r="AA702" s="92">
        <v>8</v>
      </c>
      <c r="AB702" s="92">
        <v>8</v>
      </c>
      <c r="AC702" s="113">
        <f>AVERAGE(AA702:AB702)</f>
        <v>8</v>
      </c>
      <c r="AD702" s="91" t="str">
        <f>IF(AC702&gt;=8.6,"O",IF(AC702&gt;=6.6,"VS",IF(AC702&gt;=4.6,"S",IF(AC702&gt;=2.6,"U",IF(AC702&gt;=2.59,"P")))))</f>
        <v>VS</v>
      </c>
    </row>
    <row r="703" spans="3:30" ht="12.75">
      <c r="C703" s="76"/>
      <c r="D703" s="77" t="s">
        <v>70</v>
      </c>
      <c r="E703" s="76"/>
      <c r="F703" s="76"/>
      <c r="G703" s="76"/>
      <c r="H703" s="76"/>
      <c r="I703" s="76"/>
      <c r="J703" s="76"/>
      <c r="K703" s="76"/>
      <c r="L703" s="76"/>
      <c r="M703" s="76"/>
      <c r="N703" s="76"/>
      <c r="O703" s="76"/>
      <c r="P703" s="76"/>
      <c r="Q703" s="76"/>
      <c r="R703" s="76"/>
      <c r="S703" s="76"/>
      <c r="T703" s="76"/>
      <c r="U703" s="76"/>
      <c r="V703" s="76"/>
      <c r="W703" s="76"/>
      <c r="X703" s="76"/>
      <c r="Y703" s="76"/>
      <c r="Z703" s="76"/>
      <c r="AA703" s="92">
        <f>SUM(AA701:AA702)</f>
        <v>16</v>
      </c>
      <c r="AB703" s="92">
        <f>SUM(AB701:AB702)</f>
        <v>16</v>
      </c>
      <c r="AC703" s="113">
        <f>AVERAGE(AA703:AB703)</f>
        <v>16</v>
      </c>
      <c r="AD703" s="91" t="str">
        <f>IF(AC703&gt;=8.6,"O",IF(AC703&gt;=6.6,"VS",IF(AC703&gt;=4.6,"S",IF(AC703&gt;=2.6,"U",IF(AC703&gt;=2.59,"P")))))</f>
        <v>O</v>
      </c>
    </row>
    <row r="704" spans="3:30" ht="12.75">
      <c r="C704" s="76"/>
      <c r="D704" s="77" t="s">
        <v>224</v>
      </c>
      <c r="AA704" s="106">
        <f>AVERAGE(AA701:AA702)*10%</f>
        <v>0.8</v>
      </c>
      <c r="AB704" s="106">
        <f>AVERAGE(AB701:AB702)*10%</f>
        <v>0.8</v>
      </c>
      <c r="AC704" s="107">
        <f>AVERAGE(AA704:AB704)</f>
        <v>0.8</v>
      </c>
      <c r="AD704" s="125"/>
    </row>
    <row r="705" spans="4:30" ht="12.75">
      <c r="D705" s="77" t="s">
        <v>108</v>
      </c>
      <c r="AA705" s="116"/>
      <c r="AB705" s="116"/>
      <c r="AC705" s="116"/>
      <c r="AD705" s="116"/>
    </row>
    <row r="706" spans="1:30" ht="13.5" thickBo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c r="AB706" s="78"/>
      <c r="AC706" s="78"/>
      <c r="AD706" s="78"/>
    </row>
    <row r="707" ht="13.5" thickTop="1">
      <c r="B707" s="66" t="s">
        <v>111</v>
      </c>
    </row>
    <row r="708" ht="12.75">
      <c r="B708" s="66" t="s">
        <v>112</v>
      </c>
    </row>
    <row r="710" ht="12.75">
      <c r="B710" s="14" t="s">
        <v>113</v>
      </c>
    </row>
    <row r="711" spans="2:30" ht="12.75">
      <c r="B711" s="79">
        <v>1</v>
      </c>
      <c r="C711" s="66" t="s">
        <v>114</v>
      </c>
      <c r="AD711" s="117"/>
    </row>
    <row r="712" spans="3:30" ht="12.75">
      <c r="C712" s="80">
        <v>1.1</v>
      </c>
      <c r="E712" s="66" t="s">
        <v>115</v>
      </c>
      <c r="AD712" s="117"/>
    </row>
    <row r="713" spans="3:30" ht="12.75">
      <c r="C713" s="80">
        <v>1.2</v>
      </c>
      <c r="E713" s="66" t="s">
        <v>116</v>
      </c>
      <c r="AD713" s="117"/>
    </row>
    <row r="714" spans="3:30" ht="12.75">
      <c r="C714" s="80">
        <v>1.3</v>
      </c>
      <c r="E714" s="66" t="s">
        <v>117</v>
      </c>
      <c r="AD714" s="117"/>
    </row>
    <row r="715" spans="3:30" ht="12.75">
      <c r="C715" s="80">
        <v>1.4</v>
      </c>
      <c r="E715" s="66" t="s">
        <v>118</v>
      </c>
      <c r="AD715" s="117"/>
    </row>
    <row r="716" spans="2:30" ht="12.75">
      <c r="B716" s="79">
        <v>2</v>
      </c>
      <c r="C716" s="30" t="s">
        <v>119</v>
      </c>
      <c r="AD716" s="117"/>
    </row>
    <row r="717" spans="2:30" ht="12.75">
      <c r="B717" s="79">
        <v>3</v>
      </c>
      <c r="C717" s="66" t="s">
        <v>120</v>
      </c>
      <c r="AD717" s="117"/>
    </row>
    <row r="718" spans="2:30" ht="12.75">
      <c r="B718" s="79">
        <v>4</v>
      </c>
      <c r="C718" s="66" t="s">
        <v>118</v>
      </c>
      <c r="AD718" s="117"/>
    </row>
    <row r="719" ht="12.75">
      <c r="AD719" s="115">
        <f>SUM(AD711:AD718)</f>
        <v>0</v>
      </c>
    </row>
    <row r="720" ht="12.75">
      <c r="B720" s="14" t="s">
        <v>121</v>
      </c>
    </row>
    <row r="721" spans="2:30" ht="12.75">
      <c r="B721" s="79">
        <v>1</v>
      </c>
      <c r="C721" s="11" t="s">
        <v>122</v>
      </c>
      <c r="AD721" s="93"/>
    </row>
    <row r="722" spans="2:30" ht="12.75">
      <c r="B722" s="79">
        <v>2</v>
      </c>
      <c r="C722" s="66" t="s">
        <v>148</v>
      </c>
      <c r="AD722" s="93">
        <v>0.5</v>
      </c>
    </row>
    <row r="723" spans="2:30" ht="12.75">
      <c r="B723" s="79">
        <v>3</v>
      </c>
      <c r="C723" s="66" t="s">
        <v>123</v>
      </c>
      <c r="AD723" s="93"/>
    </row>
    <row r="724" spans="2:30" ht="12.75">
      <c r="B724" s="79">
        <v>4</v>
      </c>
      <c r="C724" s="66" t="s">
        <v>124</v>
      </c>
      <c r="AD724" s="93"/>
    </row>
    <row r="725" ht="12.75">
      <c r="AD725" s="115">
        <f>SUM(AD721:AD724)</f>
        <v>0.5</v>
      </c>
    </row>
    <row r="726" spans="1:30" ht="15.75">
      <c r="A726" s="262" t="s">
        <v>140</v>
      </c>
      <c r="B726" s="262"/>
      <c r="C726" s="262"/>
      <c r="D726" s="262"/>
      <c r="E726" s="262"/>
      <c r="F726" s="262"/>
      <c r="G726" s="262"/>
      <c r="H726" s="262"/>
      <c r="I726" s="262"/>
      <c r="J726" s="262"/>
      <c r="K726" s="262"/>
      <c r="L726" s="262"/>
      <c r="M726" s="262"/>
      <c r="N726" s="262"/>
      <c r="O726" s="262"/>
      <c r="P726" s="262"/>
      <c r="Q726" s="262"/>
      <c r="R726" s="262"/>
      <c r="S726" s="262"/>
      <c r="T726" s="262"/>
      <c r="U726" s="262"/>
      <c r="V726" s="262"/>
      <c r="W726" s="262"/>
      <c r="X726" s="262"/>
      <c r="Y726" s="262"/>
      <c r="Z726" s="262"/>
      <c r="AA726" s="262"/>
      <c r="AB726" s="262"/>
      <c r="AC726" s="262"/>
      <c r="AD726" s="262"/>
    </row>
    <row r="727" spans="1:30" ht="12" customHeight="1">
      <c r="A727" s="66" t="s">
        <v>52</v>
      </c>
      <c r="B727" s="72" t="s">
        <v>125</v>
      </c>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4"/>
      <c r="AD727" s="109"/>
    </row>
    <row r="728" spans="2:30" ht="12" customHeight="1">
      <c r="B728" s="72" t="s">
        <v>54</v>
      </c>
      <c r="C728" s="83" t="s">
        <v>126</v>
      </c>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4"/>
      <c r="AD728" s="115">
        <f>AVERAGE(AA660:AB660)</f>
        <v>3.375</v>
      </c>
    </row>
    <row r="729" spans="2:30" ht="12" customHeight="1">
      <c r="B729" s="72" t="s">
        <v>71</v>
      </c>
      <c r="C729" s="83" t="s">
        <v>235</v>
      </c>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4"/>
      <c r="AD729" s="115">
        <f>AVERAGE(AA667:AB667)</f>
        <v>1.3875</v>
      </c>
    </row>
    <row r="730" spans="2:30" ht="12" customHeight="1">
      <c r="B730" s="72" t="s">
        <v>76</v>
      </c>
      <c r="C730" s="83" t="s">
        <v>236</v>
      </c>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4"/>
      <c r="AD730" s="135">
        <f>AVERAGE(AC669:AC669)*10%</f>
        <v>0.1</v>
      </c>
    </row>
    <row r="731" spans="2:30" ht="12" customHeight="1">
      <c r="B731" s="72" t="s">
        <v>80</v>
      </c>
      <c r="C731" s="83" t="s">
        <v>234</v>
      </c>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4"/>
      <c r="AD731" s="115">
        <f>AVERAGE(AA679:AB679)</f>
        <v>0.4</v>
      </c>
    </row>
    <row r="732" spans="1:30" ht="12" customHeight="1">
      <c r="A732" s="66" t="s">
        <v>83</v>
      </c>
      <c r="B732" s="72" t="s">
        <v>127</v>
      </c>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4"/>
      <c r="AD732" s="107">
        <f>AVERAGE(AA696:AB696)</f>
        <v>1.7800000000000002</v>
      </c>
    </row>
    <row r="733" spans="1:30" ht="12" customHeight="1">
      <c r="A733" s="66" t="s">
        <v>107</v>
      </c>
      <c r="B733" s="72" t="s">
        <v>128</v>
      </c>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4"/>
      <c r="AD733" s="107">
        <f>AVERAGE(AA704:AB704)</f>
        <v>0.8</v>
      </c>
    </row>
    <row r="734" spans="2:30" ht="12" customHeight="1">
      <c r="B734" s="72" t="s">
        <v>129</v>
      </c>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4"/>
      <c r="AD734" s="118">
        <f>SUM(AD728:AD733)</f>
        <v>7.8425</v>
      </c>
    </row>
    <row r="735" spans="2:30" ht="12" customHeight="1">
      <c r="B735" s="72" t="s">
        <v>130</v>
      </c>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4"/>
      <c r="AD735" s="115">
        <f>SUM(AD721:AD724)</f>
        <v>0.5</v>
      </c>
    </row>
    <row r="736" spans="1:30" s="120" customFormat="1" ht="15.75">
      <c r="A736" s="66"/>
      <c r="B736" s="72" t="s">
        <v>131</v>
      </c>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4"/>
      <c r="AD736" s="119">
        <f>AD734+AD735</f>
        <v>8.342500000000001</v>
      </c>
    </row>
    <row r="737" spans="1:30" ht="15.75">
      <c r="A737" s="120"/>
      <c r="B737" s="121" t="s">
        <v>149</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3"/>
      <c r="AA737" s="263" t="str">
        <f>IF(AD736&gt;=8.6,"Outstanding",IF(AD736&gt;=6.6,"Very Satisfactory",IF(AD736&gt;=4.6,"Satisfactory",IF(AD736&gt;=2.6,"Unsatisfactory",IF(AD736&gt;=2.59,"Poor")))))</f>
        <v>Very Satisfactory</v>
      </c>
      <c r="AB737" s="264"/>
      <c r="AC737" s="264"/>
      <c r="AD737" s="265"/>
    </row>
    <row r="739" ht="12.75">
      <c r="B739" s="66" t="s">
        <v>132</v>
      </c>
    </row>
    <row r="740" spans="2:30" ht="12.75">
      <c r="B740" s="72"/>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4"/>
    </row>
    <row r="741" spans="2:30" ht="12.75">
      <c r="B741" s="72"/>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4"/>
    </row>
    <row r="742" spans="2:30" ht="12.75">
      <c r="B742" s="72"/>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4"/>
    </row>
    <row r="744" spans="1:9" ht="12.75">
      <c r="A744" s="266">
        <v>8.6</v>
      </c>
      <c r="B744" s="266"/>
      <c r="C744" s="124" t="s">
        <v>27</v>
      </c>
      <c r="D744" s="266">
        <v>10</v>
      </c>
      <c r="E744" s="266"/>
      <c r="G744" s="124" t="s">
        <v>133</v>
      </c>
      <c r="I744" s="66" t="s">
        <v>134</v>
      </c>
    </row>
    <row r="745" spans="1:9" ht="12.75">
      <c r="A745" s="266">
        <v>6.6</v>
      </c>
      <c r="B745" s="266"/>
      <c r="C745" s="124" t="s">
        <v>27</v>
      </c>
      <c r="D745" s="266">
        <v>8.59</v>
      </c>
      <c r="E745" s="266"/>
      <c r="G745" s="124" t="s">
        <v>133</v>
      </c>
      <c r="I745" s="66" t="s">
        <v>135</v>
      </c>
    </row>
    <row r="746" spans="1:9" ht="12.75">
      <c r="A746" s="266">
        <v>4.6</v>
      </c>
      <c r="B746" s="266"/>
      <c r="C746" s="124" t="s">
        <v>27</v>
      </c>
      <c r="D746" s="266">
        <v>6.59</v>
      </c>
      <c r="E746" s="266"/>
      <c r="G746" s="124" t="s">
        <v>133</v>
      </c>
      <c r="I746" s="66" t="s">
        <v>136</v>
      </c>
    </row>
    <row r="747" spans="1:9" ht="12.75">
      <c r="A747" s="266">
        <v>2.6</v>
      </c>
      <c r="B747" s="266"/>
      <c r="C747" s="124" t="s">
        <v>27</v>
      </c>
      <c r="D747" s="266">
        <v>4.59</v>
      </c>
      <c r="E747" s="266"/>
      <c r="G747" s="124" t="s">
        <v>133</v>
      </c>
      <c r="I747" s="66" t="s">
        <v>137</v>
      </c>
    </row>
    <row r="748" spans="1:9" ht="12.75">
      <c r="A748" s="266" t="s">
        <v>139</v>
      </c>
      <c r="B748" s="266"/>
      <c r="C748" s="266"/>
      <c r="D748" s="266"/>
      <c r="E748" s="266"/>
      <c r="G748" s="124" t="s">
        <v>133</v>
      </c>
      <c r="I748" s="66" t="s">
        <v>138</v>
      </c>
    </row>
    <row r="750" spans="1:30" ht="30" customHeight="1">
      <c r="A750" s="88" t="s">
        <v>141</v>
      </c>
      <c r="B750" s="89"/>
      <c r="C750" s="89"/>
      <c r="D750" s="89"/>
      <c r="E750" s="89"/>
      <c r="F750" s="89"/>
      <c r="G750" s="89"/>
      <c r="H750" s="89"/>
      <c r="I750" s="90"/>
      <c r="J750" s="258" t="s">
        <v>237</v>
      </c>
      <c r="K750" s="259"/>
      <c r="L750" s="259"/>
      <c r="M750" s="259"/>
      <c r="N750" s="259"/>
      <c r="O750" s="259"/>
      <c r="P750" s="259"/>
      <c r="Q750" s="259"/>
      <c r="R750" s="259"/>
      <c r="S750" s="259"/>
      <c r="T750" s="259"/>
      <c r="U750" s="259"/>
      <c r="V750" s="259"/>
      <c r="W750" s="248" t="s">
        <v>486</v>
      </c>
      <c r="X750" s="248"/>
      <c r="Y750" s="248"/>
      <c r="Z750" s="248"/>
      <c r="AA750" s="248"/>
      <c r="AB750" s="248"/>
      <c r="AC750" s="248"/>
      <c r="AD750" s="248"/>
    </row>
    <row r="751" spans="1:30" ht="30" customHeight="1">
      <c r="A751" s="249" t="s">
        <v>150</v>
      </c>
      <c r="B751" s="250"/>
      <c r="C751" s="250"/>
      <c r="D751" s="250"/>
      <c r="E751" s="250"/>
      <c r="F751" s="250"/>
      <c r="G751" s="250"/>
      <c r="H751" s="250"/>
      <c r="I751" s="251"/>
      <c r="J751" s="255" t="s">
        <v>238</v>
      </c>
      <c r="K751" s="256"/>
      <c r="L751" s="256"/>
      <c r="M751" s="256"/>
      <c r="N751" s="256"/>
      <c r="O751" s="256"/>
      <c r="P751" s="256"/>
      <c r="Q751" s="256"/>
      <c r="R751" s="256"/>
      <c r="S751" s="256"/>
      <c r="T751" s="256"/>
      <c r="U751" s="256"/>
      <c r="V751" s="257"/>
      <c r="W751" s="248" t="s">
        <v>243</v>
      </c>
      <c r="X751" s="248"/>
      <c r="Y751" s="248"/>
      <c r="Z751" s="248"/>
      <c r="AA751" s="248"/>
      <c r="AB751" s="248"/>
      <c r="AC751" s="248"/>
      <c r="AD751" s="248"/>
    </row>
    <row r="752" spans="1:30" ht="30" customHeight="1">
      <c r="A752" s="252"/>
      <c r="B752" s="253"/>
      <c r="C752" s="253"/>
      <c r="D752" s="253"/>
      <c r="E752" s="253"/>
      <c r="F752" s="253"/>
      <c r="G752" s="253"/>
      <c r="H752" s="253"/>
      <c r="I752" s="254"/>
      <c r="J752" s="258" t="s">
        <v>144</v>
      </c>
      <c r="K752" s="259"/>
      <c r="L752" s="259"/>
      <c r="M752" s="259"/>
      <c r="N752" s="259"/>
      <c r="O752" s="259"/>
      <c r="P752" s="259"/>
      <c r="Q752" s="259"/>
      <c r="R752" s="259"/>
      <c r="S752" s="259"/>
      <c r="T752" s="259"/>
      <c r="U752" s="259"/>
      <c r="V752" s="259"/>
      <c r="W752" s="248" t="s">
        <v>263</v>
      </c>
      <c r="X752" s="248"/>
      <c r="Y752" s="248"/>
      <c r="Z752" s="248"/>
      <c r="AA752" s="248"/>
      <c r="AB752" s="248"/>
      <c r="AC752" s="248"/>
      <c r="AD752" s="248"/>
    </row>
    <row r="753" spans="1:30" ht="30" customHeight="1">
      <c r="A753" s="88" t="s">
        <v>142</v>
      </c>
      <c r="B753" s="89"/>
      <c r="C753" s="89"/>
      <c r="D753" s="89"/>
      <c r="E753" s="89"/>
      <c r="F753" s="89"/>
      <c r="G753" s="89"/>
      <c r="H753" s="89"/>
      <c r="I753" s="90"/>
      <c r="J753" s="260" t="s">
        <v>145</v>
      </c>
      <c r="K753" s="261"/>
      <c r="L753" s="261"/>
      <c r="M753" s="261"/>
      <c r="N753" s="261"/>
      <c r="O753" s="261"/>
      <c r="P753" s="261"/>
      <c r="Q753" s="261"/>
      <c r="R753" s="261"/>
      <c r="S753" s="261"/>
      <c r="T753" s="261"/>
      <c r="U753" s="261"/>
      <c r="V753" s="261"/>
      <c r="W753" s="248" t="s">
        <v>264</v>
      </c>
      <c r="X753" s="248"/>
      <c r="Y753" s="248"/>
      <c r="Z753" s="248"/>
      <c r="AA753" s="248"/>
      <c r="AB753" s="248"/>
      <c r="AC753" s="248"/>
      <c r="AD753" s="248"/>
    </row>
    <row r="754" spans="1:30" ht="30" customHeight="1">
      <c r="A754" s="88" t="s">
        <v>143</v>
      </c>
      <c r="B754" s="89"/>
      <c r="C754" s="89"/>
      <c r="D754" s="89"/>
      <c r="E754" s="89"/>
      <c r="F754" s="89"/>
      <c r="G754" s="89"/>
      <c r="H754" s="89"/>
      <c r="I754" s="90"/>
      <c r="J754" s="246" t="s">
        <v>146</v>
      </c>
      <c r="K754" s="247"/>
      <c r="L754" s="247"/>
      <c r="M754" s="247"/>
      <c r="N754" s="247"/>
      <c r="O754" s="247"/>
      <c r="P754" s="247"/>
      <c r="Q754" s="247"/>
      <c r="R754" s="247"/>
      <c r="S754" s="247"/>
      <c r="T754" s="247"/>
      <c r="U754" s="247"/>
      <c r="V754" s="247"/>
      <c r="W754" s="248" t="s">
        <v>147</v>
      </c>
      <c r="X754" s="248"/>
      <c r="Y754" s="248"/>
      <c r="Z754" s="248"/>
      <c r="AA754" s="248"/>
      <c r="AB754" s="248"/>
      <c r="AC754" s="248"/>
      <c r="AD754" s="248"/>
    </row>
    <row r="757" spans="1:8" ht="12.75">
      <c r="A757" s="66" t="s">
        <v>37</v>
      </c>
      <c r="H757" s="66" t="s">
        <v>38</v>
      </c>
    </row>
    <row r="759" spans="1:17" ht="12.75">
      <c r="A759" s="66" t="s">
        <v>39</v>
      </c>
      <c r="D759" s="282" t="s">
        <v>625</v>
      </c>
      <c r="E759" s="282"/>
      <c r="F759" s="282"/>
      <c r="G759" s="282"/>
      <c r="H759" s="282"/>
      <c r="I759" s="282"/>
      <c r="J759" s="282"/>
      <c r="K759" s="282"/>
      <c r="L759" s="282"/>
      <c r="M759" s="282"/>
      <c r="N759" s="66" t="s">
        <v>40</v>
      </c>
      <c r="Q759" s="191" t="s">
        <v>477</v>
      </c>
    </row>
    <row r="760" spans="1:15" ht="12.75">
      <c r="A760" s="66" t="s">
        <v>42</v>
      </c>
      <c r="H760" s="66" t="s">
        <v>43</v>
      </c>
      <c r="O760" s="66" t="s">
        <v>44</v>
      </c>
    </row>
    <row r="761" spans="1:25" ht="12.75">
      <c r="A761" s="66" t="s">
        <v>45</v>
      </c>
      <c r="F761" s="267" t="s">
        <v>261</v>
      </c>
      <c r="G761" s="267"/>
      <c r="H761" s="267"/>
      <c r="I761" s="267"/>
      <c r="J761" s="267"/>
      <c r="K761" s="267"/>
      <c r="L761" s="267"/>
      <c r="M761" s="267"/>
      <c r="N761" s="267"/>
      <c r="O761" s="267"/>
      <c r="P761" s="267"/>
      <c r="Q761" s="267"/>
      <c r="R761" s="267"/>
      <c r="S761" s="267"/>
      <c r="T761" s="267"/>
      <c r="U761" s="267"/>
      <c r="V761" s="267"/>
      <c r="W761" s="267"/>
      <c r="X761" s="267"/>
      <c r="Y761" s="267"/>
    </row>
    <row r="762" spans="1:30" ht="12.75">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row>
    <row r="763" spans="1:30" ht="12.75">
      <c r="A763" s="276" t="s">
        <v>46</v>
      </c>
      <c r="B763" s="274"/>
      <c r="C763" s="274"/>
      <c r="D763" s="274"/>
      <c r="E763" s="274"/>
      <c r="F763" s="274"/>
      <c r="G763" s="274"/>
      <c r="H763" s="274"/>
      <c r="I763" s="274"/>
      <c r="J763" s="274"/>
      <c r="K763" s="274"/>
      <c r="L763" s="274"/>
      <c r="M763" s="274"/>
      <c r="N763" s="274"/>
      <c r="O763" s="274"/>
      <c r="P763" s="274"/>
      <c r="Q763" s="274"/>
      <c r="R763" s="274"/>
      <c r="S763" s="274"/>
      <c r="T763" s="274"/>
      <c r="U763" s="274"/>
      <c r="V763" s="274"/>
      <c r="W763" s="274"/>
      <c r="X763" s="274"/>
      <c r="Y763" s="274"/>
      <c r="Z763" s="277"/>
      <c r="AA763" s="97" t="s">
        <v>47</v>
      </c>
      <c r="AB763" s="97" t="s">
        <v>50</v>
      </c>
      <c r="AC763" s="268" t="s">
        <v>49</v>
      </c>
      <c r="AD763" s="9" t="s">
        <v>99</v>
      </c>
    </row>
    <row r="764" spans="1:30" ht="12.75">
      <c r="A764" s="278"/>
      <c r="B764" s="275"/>
      <c r="C764" s="275"/>
      <c r="D764" s="275"/>
      <c r="E764" s="275"/>
      <c r="F764" s="275"/>
      <c r="G764" s="275"/>
      <c r="H764" s="275"/>
      <c r="I764" s="275"/>
      <c r="J764" s="275"/>
      <c r="K764" s="275"/>
      <c r="L764" s="275"/>
      <c r="M764" s="275"/>
      <c r="N764" s="275"/>
      <c r="O764" s="275"/>
      <c r="P764" s="275"/>
      <c r="Q764" s="275"/>
      <c r="R764" s="275"/>
      <c r="S764" s="275"/>
      <c r="T764" s="275"/>
      <c r="U764" s="275"/>
      <c r="V764" s="275"/>
      <c r="W764" s="275"/>
      <c r="X764" s="275"/>
      <c r="Y764" s="275"/>
      <c r="Z764" s="279"/>
      <c r="AA764" s="8" t="s">
        <v>48</v>
      </c>
      <c r="AB764" s="8" t="s">
        <v>51</v>
      </c>
      <c r="AC764" s="269"/>
      <c r="AD764" s="8" t="s">
        <v>48</v>
      </c>
    </row>
    <row r="765" spans="1:30" ht="12.75">
      <c r="A765" s="98" t="s">
        <v>52</v>
      </c>
      <c r="B765" s="66" t="s">
        <v>53</v>
      </c>
      <c r="AA765" s="99"/>
      <c r="AB765" s="100"/>
      <c r="AC765" s="100"/>
      <c r="AD765" s="101"/>
    </row>
    <row r="766" spans="2:30" ht="12.75">
      <c r="B766" s="66" t="s">
        <v>54</v>
      </c>
      <c r="C766" s="66" t="s">
        <v>55</v>
      </c>
      <c r="AA766" s="102"/>
      <c r="AB766" s="103"/>
      <c r="AC766" s="103"/>
      <c r="AD766" s="104"/>
    </row>
    <row r="767" spans="3:30" ht="12" customHeight="1">
      <c r="C767" s="32">
        <v>1</v>
      </c>
      <c r="D767" s="72" t="s">
        <v>56</v>
      </c>
      <c r="E767" s="73"/>
      <c r="F767" s="73"/>
      <c r="G767" s="73"/>
      <c r="H767" s="73"/>
      <c r="I767" s="73"/>
      <c r="J767" s="73"/>
      <c r="K767" s="73"/>
      <c r="L767" s="73"/>
      <c r="M767" s="73"/>
      <c r="N767" s="73"/>
      <c r="O767" s="73"/>
      <c r="P767" s="73"/>
      <c r="Q767" s="73"/>
      <c r="R767" s="73"/>
      <c r="S767" s="73"/>
      <c r="T767" s="73"/>
      <c r="U767" s="73"/>
      <c r="V767" s="73"/>
      <c r="W767" s="73"/>
      <c r="X767" s="73"/>
      <c r="Y767" s="73"/>
      <c r="Z767" s="74"/>
      <c r="AA767" s="92">
        <v>10</v>
      </c>
      <c r="AB767" s="92">
        <v>10</v>
      </c>
      <c r="AC767" s="93">
        <f>AVERAGE(AA767:AB767)</f>
        <v>10</v>
      </c>
      <c r="AD767" s="91" t="str">
        <f>IF(AC767&gt;=8.6,"O",IF(AC767&gt;=6.6,"VS",IF(AC767&gt;=4.6,"S",IF(AC767&gt;=2.6,"U",IF(AC767&gt;=2.59,"P")))))</f>
        <v>O</v>
      </c>
    </row>
    <row r="768" spans="3:30" ht="12" customHeight="1">
      <c r="C768" s="32">
        <v>2</v>
      </c>
      <c r="D768" s="33" t="s">
        <v>100</v>
      </c>
      <c r="E768" s="73"/>
      <c r="F768" s="73"/>
      <c r="G768" s="73"/>
      <c r="H768" s="73"/>
      <c r="I768" s="73"/>
      <c r="J768" s="73"/>
      <c r="K768" s="73"/>
      <c r="L768" s="73"/>
      <c r="M768" s="73"/>
      <c r="N768" s="73"/>
      <c r="O768" s="73"/>
      <c r="P768" s="73"/>
      <c r="Q768" s="73"/>
      <c r="R768" s="73"/>
      <c r="S768" s="73"/>
      <c r="T768" s="73"/>
      <c r="U768" s="73"/>
      <c r="V768" s="73"/>
      <c r="W768" s="73"/>
      <c r="X768" s="73"/>
      <c r="Y768" s="73"/>
      <c r="Z768" s="74"/>
      <c r="AA768" s="92">
        <v>10</v>
      </c>
      <c r="AB768" s="92">
        <v>10</v>
      </c>
      <c r="AC768" s="93">
        <f aca="true" t="shared" si="38" ref="AC768:AC777">AVERAGE(AA768:AB768)</f>
        <v>10</v>
      </c>
      <c r="AD768" s="91" t="str">
        <f aca="true" t="shared" si="39" ref="AD768:AD777">IF(AC768&gt;=8.6,"O",IF(AC768&gt;=6.6,"VS",IF(AC768&gt;=4.6,"S",IF(AC768&gt;=2.6,"U",IF(AC768&gt;=2.59,"P")))))</f>
        <v>O</v>
      </c>
    </row>
    <row r="769" spans="3:30" ht="12" customHeight="1">
      <c r="C769" s="32">
        <v>3</v>
      </c>
      <c r="D769" s="72" t="s">
        <v>57</v>
      </c>
      <c r="E769" s="73"/>
      <c r="F769" s="73"/>
      <c r="G769" s="73"/>
      <c r="H769" s="73"/>
      <c r="I769" s="73"/>
      <c r="J769" s="73"/>
      <c r="K769" s="73"/>
      <c r="L769" s="73"/>
      <c r="M769" s="73"/>
      <c r="N769" s="73"/>
      <c r="O769" s="73"/>
      <c r="P769" s="73"/>
      <c r="Q769" s="73"/>
      <c r="R769" s="73"/>
      <c r="S769" s="73"/>
      <c r="T769" s="73"/>
      <c r="U769" s="73"/>
      <c r="V769" s="73"/>
      <c r="W769" s="73"/>
      <c r="X769" s="73"/>
      <c r="Y769" s="73"/>
      <c r="Z769" s="74"/>
      <c r="AA769" s="92">
        <v>8</v>
      </c>
      <c r="AB769" s="92">
        <v>8</v>
      </c>
      <c r="AC769" s="93">
        <f t="shared" si="38"/>
        <v>8</v>
      </c>
      <c r="AD769" s="91" t="str">
        <f t="shared" si="39"/>
        <v>VS</v>
      </c>
    </row>
    <row r="770" spans="3:30" ht="12" customHeight="1">
      <c r="C770" s="32">
        <v>4</v>
      </c>
      <c r="D770" s="72" t="s">
        <v>58</v>
      </c>
      <c r="E770" s="73"/>
      <c r="F770" s="73"/>
      <c r="G770" s="73"/>
      <c r="H770" s="73"/>
      <c r="I770" s="73"/>
      <c r="J770" s="73"/>
      <c r="K770" s="73"/>
      <c r="L770" s="73"/>
      <c r="M770" s="73"/>
      <c r="N770" s="73"/>
      <c r="O770" s="73"/>
      <c r="P770" s="73"/>
      <c r="Q770" s="73"/>
      <c r="R770" s="73"/>
      <c r="S770" s="73"/>
      <c r="T770" s="73"/>
      <c r="U770" s="73"/>
      <c r="V770" s="73"/>
      <c r="W770" s="73"/>
      <c r="X770" s="73"/>
      <c r="Y770" s="73"/>
      <c r="Z770" s="74"/>
      <c r="AA770" s="92">
        <v>8</v>
      </c>
      <c r="AB770" s="92">
        <v>8</v>
      </c>
      <c r="AC770" s="93">
        <f t="shared" si="38"/>
        <v>8</v>
      </c>
      <c r="AD770" s="91" t="str">
        <f t="shared" si="39"/>
        <v>VS</v>
      </c>
    </row>
    <row r="771" spans="3:30" ht="12" customHeight="1">
      <c r="C771" s="32">
        <v>5</v>
      </c>
      <c r="D771" s="72" t="s">
        <v>59</v>
      </c>
      <c r="E771" s="73"/>
      <c r="F771" s="73"/>
      <c r="G771" s="73"/>
      <c r="H771" s="73"/>
      <c r="I771" s="73"/>
      <c r="J771" s="73"/>
      <c r="K771" s="73"/>
      <c r="L771" s="73"/>
      <c r="M771" s="73"/>
      <c r="N771" s="73"/>
      <c r="O771" s="73"/>
      <c r="P771" s="73"/>
      <c r="Q771" s="73"/>
      <c r="R771" s="73"/>
      <c r="S771" s="73"/>
      <c r="T771" s="73"/>
      <c r="U771" s="73"/>
      <c r="V771" s="73"/>
      <c r="W771" s="73"/>
      <c r="X771" s="73"/>
      <c r="Y771" s="73"/>
      <c r="Z771" s="74"/>
      <c r="AA771" s="92">
        <v>8</v>
      </c>
      <c r="AB771" s="92">
        <v>8</v>
      </c>
      <c r="AC771" s="93">
        <f t="shared" si="38"/>
        <v>8</v>
      </c>
      <c r="AD771" s="91" t="str">
        <f t="shared" si="39"/>
        <v>VS</v>
      </c>
    </row>
    <row r="772" spans="3:30" ht="12" customHeight="1">
      <c r="C772" s="32">
        <v>6</v>
      </c>
      <c r="D772" s="72" t="s">
        <v>60</v>
      </c>
      <c r="E772" s="73"/>
      <c r="F772" s="73"/>
      <c r="G772" s="73"/>
      <c r="H772" s="73"/>
      <c r="I772" s="73"/>
      <c r="J772" s="73"/>
      <c r="K772" s="73"/>
      <c r="L772" s="73"/>
      <c r="M772" s="73"/>
      <c r="N772" s="73"/>
      <c r="O772" s="73"/>
      <c r="P772" s="73"/>
      <c r="Q772" s="73"/>
      <c r="R772" s="73"/>
      <c r="S772" s="73"/>
      <c r="T772" s="73"/>
      <c r="U772" s="73"/>
      <c r="V772" s="73"/>
      <c r="W772" s="73"/>
      <c r="X772" s="73"/>
      <c r="Y772" s="73"/>
      <c r="Z772" s="74"/>
      <c r="AA772" s="92">
        <v>8</v>
      </c>
      <c r="AB772" s="92">
        <v>8</v>
      </c>
      <c r="AC772" s="93">
        <f t="shared" si="38"/>
        <v>8</v>
      </c>
      <c r="AD772" s="91" t="str">
        <f t="shared" si="39"/>
        <v>VS</v>
      </c>
    </row>
    <row r="773" spans="3:30" ht="12" customHeight="1">
      <c r="C773" s="32">
        <v>7</v>
      </c>
      <c r="D773" s="72" t="s">
        <v>61</v>
      </c>
      <c r="E773" s="73"/>
      <c r="F773" s="73"/>
      <c r="G773" s="73"/>
      <c r="H773" s="73"/>
      <c r="I773" s="73"/>
      <c r="J773" s="73"/>
      <c r="K773" s="73"/>
      <c r="L773" s="73"/>
      <c r="M773" s="73"/>
      <c r="N773" s="73"/>
      <c r="O773" s="73"/>
      <c r="P773" s="73"/>
      <c r="Q773" s="73"/>
      <c r="R773" s="73"/>
      <c r="S773" s="73"/>
      <c r="T773" s="73"/>
      <c r="U773" s="73"/>
      <c r="V773" s="73"/>
      <c r="W773" s="73"/>
      <c r="X773" s="73"/>
      <c r="Y773" s="73"/>
      <c r="Z773" s="74"/>
      <c r="AA773" s="92">
        <v>10</v>
      </c>
      <c r="AB773" s="92">
        <v>8</v>
      </c>
      <c r="AC773" s="93">
        <f t="shared" si="38"/>
        <v>9</v>
      </c>
      <c r="AD773" s="91" t="str">
        <f t="shared" si="39"/>
        <v>O</v>
      </c>
    </row>
    <row r="774" spans="3:30" ht="12" customHeight="1">
      <c r="C774" s="32">
        <v>8</v>
      </c>
      <c r="D774" s="72" t="s">
        <v>62</v>
      </c>
      <c r="E774" s="73"/>
      <c r="F774" s="73"/>
      <c r="G774" s="73"/>
      <c r="H774" s="73"/>
      <c r="I774" s="73"/>
      <c r="J774" s="73"/>
      <c r="K774" s="73"/>
      <c r="L774" s="73"/>
      <c r="M774" s="73"/>
      <c r="N774" s="73"/>
      <c r="O774" s="73"/>
      <c r="P774" s="73"/>
      <c r="Q774" s="73"/>
      <c r="R774" s="73"/>
      <c r="S774" s="73"/>
      <c r="T774" s="73"/>
      <c r="U774" s="73"/>
      <c r="V774" s="73"/>
      <c r="W774" s="73"/>
      <c r="X774" s="73"/>
      <c r="Y774" s="73"/>
      <c r="Z774" s="74"/>
      <c r="AA774" s="92">
        <v>8</v>
      </c>
      <c r="AB774" s="92">
        <v>8</v>
      </c>
      <c r="AC774" s="93">
        <f t="shared" si="38"/>
        <v>8</v>
      </c>
      <c r="AD774" s="91" t="str">
        <f t="shared" si="39"/>
        <v>VS</v>
      </c>
    </row>
    <row r="775" spans="3:30" ht="12" customHeight="1">
      <c r="C775" s="32">
        <v>9</v>
      </c>
      <c r="D775" s="72" t="s">
        <v>63</v>
      </c>
      <c r="E775" s="73"/>
      <c r="F775" s="73"/>
      <c r="G775" s="73"/>
      <c r="H775" s="73"/>
      <c r="I775" s="73"/>
      <c r="J775" s="73"/>
      <c r="K775" s="73"/>
      <c r="L775" s="73"/>
      <c r="M775" s="73"/>
      <c r="N775" s="73"/>
      <c r="O775" s="73"/>
      <c r="P775" s="73"/>
      <c r="Q775" s="73"/>
      <c r="R775" s="73"/>
      <c r="S775" s="73"/>
      <c r="T775" s="73"/>
      <c r="U775" s="73"/>
      <c r="V775" s="73"/>
      <c r="W775" s="73"/>
      <c r="X775" s="73"/>
      <c r="Y775" s="73"/>
      <c r="Z775" s="74"/>
      <c r="AA775" s="92">
        <v>10</v>
      </c>
      <c r="AB775" s="92">
        <v>9</v>
      </c>
      <c r="AC775" s="93">
        <f t="shared" si="38"/>
        <v>9.5</v>
      </c>
      <c r="AD775" s="91" t="str">
        <f t="shared" si="39"/>
        <v>O</v>
      </c>
    </row>
    <row r="776" spans="3:30" ht="12" customHeight="1">
      <c r="C776" s="32">
        <v>10</v>
      </c>
      <c r="D776" s="72" t="s">
        <v>64</v>
      </c>
      <c r="E776" s="73"/>
      <c r="F776" s="73"/>
      <c r="G776" s="73"/>
      <c r="H776" s="73"/>
      <c r="I776" s="73"/>
      <c r="J776" s="73"/>
      <c r="K776" s="73"/>
      <c r="L776" s="73"/>
      <c r="M776" s="73"/>
      <c r="N776" s="73"/>
      <c r="O776" s="73"/>
      <c r="P776" s="73"/>
      <c r="Q776" s="73"/>
      <c r="R776" s="73"/>
      <c r="S776" s="73"/>
      <c r="T776" s="73"/>
      <c r="U776" s="73"/>
      <c r="V776" s="73"/>
      <c r="W776" s="73"/>
      <c r="X776" s="73"/>
      <c r="Y776" s="73"/>
      <c r="Z776" s="74"/>
      <c r="AA776" s="92">
        <v>8</v>
      </c>
      <c r="AB776" s="92">
        <v>8</v>
      </c>
      <c r="AC776" s="93">
        <f t="shared" si="38"/>
        <v>8</v>
      </c>
      <c r="AD776" s="91" t="str">
        <f t="shared" si="39"/>
        <v>VS</v>
      </c>
    </row>
    <row r="777" spans="3:30" ht="12" customHeight="1">
      <c r="C777" s="32">
        <v>11</v>
      </c>
      <c r="D777" s="72" t="s">
        <v>65</v>
      </c>
      <c r="E777" s="73"/>
      <c r="F777" s="73"/>
      <c r="G777" s="73"/>
      <c r="H777" s="73"/>
      <c r="I777" s="73"/>
      <c r="J777" s="73"/>
      <c r="K777" s="73"/>
      <c r="L777" s="73"/>
      <c r="M777" s="73"/>
      <c r="N777" s="73"/>
      <c r="O777" s="73"/>
      <c r="P777" s="73"/>
      <c r="Q777" s="73"/>
      <c r="R777" s="73"/>
      <c r="S777" s="73"/>
      <c r="T777" s="73"/>
      <c r="U777" s="73"/>
      <c r="V777" s="73"/>
      <c r="W777" s="73"/>
      <c r="X777" s="73"/>
      <c r="Y777" s="73"/>
      <c r="Z777" s="74"/>
      <c r="AA777" s="92">
        <v>10</v>
      </c>
      <c r="AB777" s="92">
        <v>8</v>
      </c>
      <c r="AC777" s="93">
        <f t="shared" si="38"/>
        <v>9</v>
      </c>
      <c r="AD777" s="91" t="str">
        <f t="shared" si="39"/>
        <v>O</v>
      </c>
    </row>
    <row r="778" spans="3:30" ht="12" customHeight="1">
      <c r="C778" s="13"/>
      <c r="D778" s="75" t="s">
        <v>66</v>
      </c>
      <c r="E778" s="73"/>
      <c r="F778" s="73"/>
      <c r="G778" s="73"/>
      <c r="H778" s="73"/>
      <c r="I778" s="73"/>
      <c r="J778" s="73"/>
      <c r="K778" s="73"/>
      <c r="L778" s="73"/>
      <c r="M778" s="73"/>
      <c r="N778" s="73"/>
      <c r="O778" s="73"/>
      <c r="P778" s="73"/>
      <c r="Q778" s="73"/>
      <c r="R778" s="73"/>
      <c r="S778" s="73"/>
      <c r="T778" s="73"/>
      <c r="U778" s="73"/>
      <c r="V778" s="73"/>
      <c r="W778" s="73"/>
      <c r="X778" s="73"/>
      <c r="Y778" s="73"/>
      <c r="Z778" s="74"/>
      <c r="AA778" s="94"/>
      <c r="AB778" s="94"/>
      <c r="AC778" s="95"/>
      <c r="AD778" s="94"/>
    </row>
    <row r="779" spans="3:30" ht="12" customHeight="1">
      <c r="C779" s="32">
        <v>12</v>
      </c>
      <c r="D779" s="72" t="s">
        <v>101</v>
      </c>
      <c r="E779" s="73"/>
      <c r="F779" s="73"/>
      <c r="G779" s="73"/>
      <c r="H779" s="73"/>
      <c r="I779" s="73"/>
      <c r="J779" s="73"/>
      <c r="K779" s="73"/>
      <c r="L779" s="73"/>
      <c r="M779" s="73"/>
      <c r="N779" s="73"/>
      <c r="O779" s="73"/>
      <c r="P779" s="73"/>
      <c r="Q779" s="73"/>
      <c r="R779" s="73"/>
      <c r="S779" s="73"/>
      <c r="T779" s="73"/>
      <c r="U779" s="73"/>
      <c r="V779" s="73"/>
      <c r="W779" s="73"/>
      <c r="X779" s="73"/>
      <c r="Y779" s="73"/>
      <c r="Z779" s="74"/>
      <c r="AA779" s="92">
        <v>10</v>
      </c>
      <c r="AB779" s="92">
        <v>10</v>
      </c>
      <c r="AC779" s="93">
        <f>AVERAGE(AA779:AB779)</f>
        <v>10</v>
      </c>
      <c r="AD779" s="91" t="str">
        <f>IF(AC779&gt;=8.6,"O",IF(AC779&gt;=6.6,"VS",IF(AC779&gt;=4.6,"S",IF(AC779&gt;=2.6,"U",IF(AC779&gt;=2.59,"P")))))</f>
        <v>O</v>
      </c>
    </row>
    <row r="780" spans="3:30" ht="12" customHeight="1">
      <c r="C780" s="32">
        <v>13</v>
      </c>
      <c r="D780" s="72" t="s">
        <v>67</v>
      </c>
      <c r="E780" s="73"/>
      <c r="F780" s="73"/>
      <c r="G780" s="73"/>
      <c r="H780" s="73"/>
      <c r="I780" s="73"/>
      <c r="J780" s="73"/>
      <c r="K780" s="73"/>
      <c r="L780" s="73"/>
      <c r="M780" s="73"/>
      <c r="N780" s="73"/>
      <c r="O780" s="73"/>
      <c r="P780" s="73"/>
      <c r="Q780" s="73"/>
      <c r="R780" s="73"/>
      <c r="S780" s="73"/>
      <c r="T780" s="73"/>
      <c r="U780" s="73"/>
      <c r="V780" s="73"/>
      <c r="W780" s="73"/>
      <c r="X780" s="73"/>
      <c r="Y780" s="73"/>
      <c r="Z780" s="74"/>
      <c r="AA780" s="92">
        <v>10</v>
      </c>
      <c r="AB780" s="92">
        <v>10</v>
      </c>
      <c r="AC780" s="93">
        <f>AVERAGE(AA780:AB780)</f>
        <v>10</v>
      </c>
      <c r="AD780" s="91" t="str">
        <f>IF(AC780&gt;=8.6,"O",IF(AC780&gt;=6.6,"VS",IF(AC780&gt;=4.6,"S",IF(AC780&gt;=2.6,"U",IF(AC780&gt;=2.59,"P")))))</f>
        <v>O</v>
      </c>
    </row>
    <row r="781" spans="3:30" ht="12" customHeight="1">
      <c r="C781" s="32">
        <v>14</v>
      </c>
      <c r="D781" s="72" t="s">
        <v>102</v>
      </c>
      <c r="E781" s="73"/>
      <c r="F781" s="73"/>
      <c r="G781" s="73"/>
      <c r="H781" s="73"/>
      <c r="I781" s="73"/>
      <c r="J781" s="73"/>
      <c r="K781" s="73"/>
      <c r="L781" s="73"/>
      <c r="M781" s="73"/>
      <c r="N781" s="73"/>
      <c r="O781" s="73"/>
      <c r="P781" s="73"/>
      <c r="Q781" s="73"/>
      <c r="R781" s="73"/>
      <c r="S781" s="73"/>
      <c r="T781" s="73"/>
      <c r="U781" s="73"/>
      <c r="V781" s="73"/>
      <c r="W781" s="73"/>
      <c r="X781" s="73"/>
      <c r="Y781" s="73"/>
      <c r="Z781" s="74"/>
      <c r="AA781" s="92">
        <v>8</v>
      </c>
      <c r="AB781" s="92">
        <v>8</v>
      </c>
      <c r="AC781" s="93">
        <f>AVERAGE(AA781:AB781)</f>
        <v>8</v>
      </c>
      <c r="AD781" s="91" t="str">
        <f>IF(AC781&gt;=8.6,"O",IF(AC781&gt;=6.6,"VS",IF(AC781&gt;=4.6,"S",IF(AC781&gt;=2.6,"U",IF(AC781&gt;=2.59,"P")))))</f>
        <v>VS</v>
      </c>
    </row>
    <row r="782" spans="3:30" ht="12" customHeight="1">
      <c r="C782" s="13"/>
      <c r="D782" s="75" t="s">
        <v>68</v>
      </c>
      <c r="E782" s="73"/>
      <c r="F782" s="73"/>
      <c r="G782" s="73"/>
      <c r="H782" s="73"/>
      <c r="I782" s="73"/>
      <c r="J782" s="73"/>
      <c r="K782" s="73"/>
      <c r="L782" s="73"/>
      <c r="M782" s="73"/>
      <c r="N782" s="73"/>
      <c r="O782" s="73"/>
      <c r="P782" s="73"/>
      <c r="Q782" s="73"/>
      <c r="R782" s="73"/>
      <c r="S782" s="73"/>
      <c r="T782" s="73"/>
      <c r="U782" s="73"/>
      <c r="V782" s="73"/>
      <c r="W782" s="73"/>
      <c r="X782" s="73"/>
      <c r="Y782" s="73"/>
      <c r="Z782" s="74"/>
      <c r="AA782" s="94"/>
      <c r="AB782" s="94"/>
      <c r="AC782" s="95"/>
      <c r="AD782" s="94"/>
    </row>
    <row r="783" spans="3:30" ht="12" customHeight="1">
      <c r="C783" s="32">
        <v>15</v>
      </c>
      <c r="D783" s="72" t="s">
        <v>69</v>
      </c>
      <c r="E783" s="73"/>
      <c r="F783" s="73"/>
      <c r="G783" s="73"/>
      <c r="H783" s="73"/>
      <c r="I783" s="73"/>
      <c r="J783" s="73"/>
      <c r="K783" s="73"/>
      <c r="L783" s="73"/>
      <c r="M783" s="73"/>
      <c r="N783" s="73"/>
      <c r="O783" s="73"/>
      <c r="P783" s="73"/>
      <c r="Q783" s="73"/>
      <c r="R783" s="73"/>
      <c r="S783" s="73"/>
      <c r="T783" s="73"/>
      <c r="U783" s="73"/>
      <c r="V783" s="73"/>
      <c r="W783" s="73"/>
      <c r="X783" s="73"/>
      <c r="Y783" s="73"/>
      <c r="Z783" s="74"/>
      <c r="AA783" s="92">
        <v>10</v>
      </c>
      <c r="AB783" s="92">
        <v>10</v>
      </c>
      <c r="AC783" s="93">
        <f>AVERAGE(AA783:AB783)</f>
        <v>10</v>
      </c>
      <c r="AD783" s="91" t="str">
        <f>IF(AC783&gt;=8.6,"O",IF(AC783&gt;=6.6,"VS",IF(AC783&gt;=4.6,"S",IF(AC783&gt;=2.6,"U",IF(AC783&gt;=2.59,"P")))))</f>
        <v>O</v>
      </c>
    </row>
    <row r="784" spans="3:30" ht="12" customHeight="1">
      <c r="C784" s="32">
        <v>16</v>
      </c>
      <c r="D784" s="72" t="s">
        <v>103</v>
      </c>
      <c r="E784" s="73"/>
      <c r="F784" s="73"/>
      <c r="G784" s="73"/>
      <c r="H784" s="73"/>
      <c r="I784" s="73"/>
      <c r="J784" s="73"/>
      <c r="K784" s="73"/>
      <c r="L784" s="73"/>
      <c r="M784" s="73"/>
      <c r="N784" s="73"/>
      <c r="O784" s="73"/>
      <c r="P784" s="73"/>
      <c r="Q784" s="73"/>
      <c r="R784" s="73"/>
      <c r="S784" s="73"/>
      <c r="T784" s="73"/>
      <c r="U784" s="73"/>
      <c r="V784" s="73"/>
      <c r="W784" s="73"/>
      <c r="X784" s="73"/>
      <c r="Y784" s="73"/>
      <c r="Z784" s="74"/>
      <c r="AA784" s="92">
        <v>10</v>
      </c>
      <c r="AB784" s="92">
        <v>10</v>
      </c>
      <c r="AC784" s="93">
        <f>AVERAGE(AA784:AB784)</f>
        <v>10</v>
      </c>
      <c r="AD784" s="91" t="str">
        <f>IF(AC784&gt;=8.6,"O",IF(AC784&gt;=6.6,"VS",IF(AC784&gt;=4.6,"S",IF(AC784&gt;=2.6,"U",IF(AC784&gt;=2.59,"P")))))</f>
        <v>O</v>
      </c>
    </row>
    <row r="785" spans="3:30" ht="12.75">
      <c r="C785" s="76"/>
      <c r="D785" s="77" t="s">
        <v>70</v>
      </c>
      <c r="E785" s="76"/>
      <c r="F785" s="76"/>
      <c r="G785" s="76"/>
      <c r="H785" s="76"/>
      <c r="I785" s="76"/>
      <c r="J785" s="76"/>
      <c r="K785" s="76"/>
      <c r="L785" s="76"/>
      <c r="M785" s="76"/>
      <c r="N785" s="76"/>
      <c r="O785" s="76"/>
      <c r="P785" s="76"/>
      <c r="Q785" s="76"/>
      <c r="R785" s="76"/>
      <c r="S785" s="76"/>
      <c r="T785" s="76"/>
      <c r="U785" s="76"/>
      <c r="V785" s="76"/>
      <c r="W785" s="76"/>
      <c r="X785" s="76"/>
      <c r="Y785" s="76"/>
      <c r="Z785" s="76"/>
      <c r="AA785" s="92">
        <f>SUM(AA767:AA784)</f>
        <v>146</v>
      </c>
      <c r="AB785" s="92">
        <f>SUM(AB767:AB784)</f>
        <v>141</v>
      </c>
      <c r="AC785" s="92">
        <f>SUM(AC767:AC784)</f>
        <v>143.5</v>
      </c>
      <c r="AD785" s="92"/>
    </row>
    <row r="786" spans="3:30" ht="12.75">
      <c r="C786" s="76"/>
      <c r="D786" s="35" t="s">
        <v>218</v>
      </c>
      <c r="AA786" s="106">
        <f>AVERAGE(AA767:AA784)*40%</f>
        <v>3.6500000000000004</v>
      </c>
      <c r="AB786" s="106">
        <f>AVERAGE(AB767:AB784)*40%</f>
        <v>3.5250000000000004</v>
      </c>
      <c r="AC786" s="107">
        <f>AVERAGE(AA786:AB786)</f>
        <v>3.5875000000000004</v>
      </c>
      <c r="AD786" s="125"/>
    </row>
    <row r="787" spans="2:3" ht="12.75">
      <c r="B787" s="66" t="s">
        <v>71</v>
      </c>
      <c r="C787" s="66" t="s">
        <v>72</v>
      </c>
    </row>
    <row r="788" spans="3:30" ht="12" customHeight="1">
      <c r="C788" s="32">
        <v>1</v>
      </c>
      <c r="D788" s="72" t="s">
        <v>73</v>
      </c>
      <c r="E788" s="73"/>
      <c r="F788" s="73"/>
      <c r="G788" s="73"/>
      <c r="H788" s="73"/>
      <c r="I788" s="73"/>
      <c r="J788" s="73"/>
      <c r="K788" s="73"/>
      <c r="L788" s="73"/>
      <c r="M788" s="73"/>
      <c r="N788" s="73"/>
      <c r="O788" s="73"/>
      <c r="P788" s="73"/>
      <c r="Q788" s="73"/>
      <c r="R788" s="73"/>
      <c r="S788" s="73"/>
      <c r="T788" s="73"/>
      <c r="U788" s="73"/>
      <c r="V788" s="73"/>
      <c r="W788" s="73"/>
      <c r="X788" s="73"/>
      <c r="Y788" s="73"/>
      <c r="Z788" s="74"/>
      <c r="AA788" s="92">
        <v>10</v>
      </c>
      <c r="AB788" s="92">
        <v>10</v>
      </c>
      <c r="AC788" s="96">
        <f aca="true" t="shared" si="40" ref="AC788:AC793">AVERAGE(AA788:AB788)</f>
        <v>10</v>
      </c>
      <c r="AD788" s="91" t="str">
        <f>IF(AC788&gt;=8.6,"O",IF(AC788&gt;=6.6,"VS",IF(AC788&gt;=4.6,"S",IF(AC788&gt;=2.6,"U",IF(AC788&gt;=2.59,"P")))))</f>
        <v>O</v>
      </c>
    </row>
    <row r="789" spans="3:30" ht="12" customHeight="1">
      <c r="C789" s="32">
        <v>2</v>
      </c>
      <c r="D789" s="31" t="s">
        <v>104</v>
      </c>
      <c r="E789" s="73"/>
      <c r="F789" s="73"/>
      <c r="G789" s="73"/>
      <c r="H789" s="73"/>
      <c r="I789" s="73"/>
      <c r="J789" s="73"/>
      <c r="K789" s="73"/>
      <c r="L789" s="73"/>
      <c r="M789" s="73"/>
      <c r="N789" s="73"/>
      <c r="O789" s="73"/>
      <c r="P789" s="73"/>
      <c r="Q789" s="73"/>
      <c r="R789" s="73"/>
      <c r="S789" s="73"/>
      <c r="T789" s="73"/>
      <c r="U789" s="73"/>
      <c r="V789" s="73"/>
      <c r="W789" s="73"/>
      <c r="X789" s="73"/>
      <c r="Y789" s="73"/>
      <c r="Z789" s="74"/>
      <c r="AA789" s="92">
        <v>10</v>
      </c>
      <c r="AB789" s="92">
        <v>10</v>
      </c>
      <c r="AC789" s="96">
        <f t="shared" si="40"/>
        <v>10</v>
      </c>
      <c r="AD789" s="91" t="str">
        <f>IF(AC789&gt;=8.6,"O",IF(AC789&gt;=6.6,"VS",IF(AC789&gt;=4.6,"S",IF(AC789&gt;=2.6,"U",IF(AC789&gt;=2.59,"P")))))</f>
        <v>O</v>
      </c>
    </row>
    <row r="790" spans="3:30" ht="12" customHeight="1">
      <c r="C790" s="32">
        <v>3</v>
      </c>
      <c r="D790" s="72" t="s">
        <v>74</v>
      </c>
      <c r="E790" s="73"/>
      <c r="F790" s="73"/>
      <c r="G790" s="73"/>
      <c r="H790" s="73"/>
      <c r="I790" s="73"/>
      <c r="J790" s="73"/>
      <c r="K790" s="73"/>
      <c r="L790" s="73"/>
      <c r="M790" s="73"/>
      <c r="N790" s="73"/>
      <c r="O790" s="73"/>
      <c r="P790" s="73"/>
      <c r="Q790" s="73"/>
      <c r="R790" s="73"/>
      <c r="S790" s="73"/>
      <c r="T790" s="73"/>
      <c r="U790" s="73"/>
      <c r="V790" s="73"/>
      <c r="W790" s="73"/>
      <c r="X790" s="73"/>
      <c r="Y790" s="73"/>
      <c r="Z790" s="74"/>
      <c r="AA790" s="92">
        <v>10</v>
      </c>
      <c r="AB790" s="92">
        <v>10</v>
      </c>
      <c r="AC790" s="96">
        <f t="shared" si="40"/>
        <v>10</v>
      </c>
      <c r="AD790" s="91" t="str">
        <f>IF(AC790&gt;=8.6,"O",IF(AC790&gt;=6.6,"VS",IF(AC790&gt;=4.6,"S",IF(AC790&gt;=2.6,"U",IF(AC790&gt;=2.59,"P")))))</f>
        <v>O</v>
      </c>
    </row>
    <row r="791" spans="3:30" ht="27" customHeight="1">
      <c r="C791" s="34">
        <v>4</v>
      </c>
      <c r="D791" s="270" t="s">
        <v>75</v>
      </c>
      <c r="E791" s="271"/>
      <c r="F791" s="271"/>
      <c r="G791" s="271"/>
      <c r="H791" s="271"/>
      <c r="I791" s="271"/>
      <c r="J791" s="271"/>
      <c r="K791" s="271"/>
      <c r="L791" s="271"/>
      <c r="M791" s="271"/>
      <c r="N791" s="271"/>
      <c r="O791" s="271"/>
      <c r="P791" s="271"/>
      <c r="Q791" s="271"/>
      <c r="R791" s="271"/>
      <c r="S791" s="271"/>
      <c r="T791" s="271"/>
      <c r="U791" s="271"/>
      <c r="V791" s="271"/>
      <c r="W791" s="271"/>
      <c r="X791" s="271"/>
      <c r="Y791" s="271"/>
      <c r="Z791" s="272"/>
      <c r="AA791" s="92">
        <v>9</v>
      </c>
      <c r="AB791" s="92">
        <v>9</v>
      </c>
      <c r="AC791" s="96">
        <f t="shared" si="40"/>
        <v>9</v>
      </c>
      <c r="AD791" s="91" t="str">
        <f>IF(AC791&gt;=8.6,"O",IF(AC791&gt;=6.6,"VS",IF(AC791&gt;=4.6,"S",IF(AC791&gt;=2.6,"U",IF(AC791&gt;=2.59,"P")))))</f>
        <v>O</v>
      </c>
    </row>
    <row r="792" spans="3:30" ht="12.75">
      <c r="C792" s="76"/>
      <c r="D792" s="77" t="s">
        <v>70</v>
      </c>
      <c r="E792" s="76"/>
      <c r="F792" s="76"/>
      <c r="G792" s="76"/>
      <c r="H792" s="76"/>
      <c r="I792" s="76"/>
      <c r="J792" s="76"/>
      <c r="K792" s="76"/>
      <c r="L792" s="76"/>
      <c r="M792" s="76"/>
      <c r="N792" s="76"/>
      <c r="O792" s="76"/>
      <c r="P792" s="76"/>
      <c r="Q792" s="76"/>
      <c r="R792" s="76"/>
      <c r="S792" s="76"/>
      <c r="T792" s="76"/>
      <c r="U792" s="76"/>
      <c r="V792" s="76"/>
      <c r="W792" s="76"/>
      <c r="X792" s="76"/>
      <c r="Y792" s="76"/>
      <c r="Z792" s="76"/>
      <c r="AA792" s="92">
        <f>SUM(AA788:AA791)</f>
        <v>39</v>
      </c>
      <c r="AB792" s="92">
        <f>SUM(AB788:AB791)</f>
        <v>39</v>
      </c>
      <c r="AC792" s="96">
        <f t="shared" si="40"/>
        <v>39</v>
      </c>
      <c r="AD792" s="92"/>
    </row>
    <row r="793" spans="3:30" ht="12.75">
      <c r="C793" s="76"/>
      <c r="D793" s="77" t="s">
        <v>220</v>
      </c>
      <c r="AA793" s="110">
        <f>AVERAGE(AA788:AA791)*15%</f>
        <v>1.4625</v>
      </c>
      <c r="AB793" s="111">
        <f>AVERAGE(AB788:AB791)*15%</f>
        <v>1.4625</v>
      </c>
      <c r="AC793" s="115">
        <f t="shared" si="40"/>
        <v>1.4625</v>
      </c>
      <c r="AD793" s="125"/>
    </row>
    <row r="794" spans="2:3" ht="12.75">
      <c r="B794" s="66" t="s">
        <v>76</v>
      </c>
      <c r="C794" s="66" t="s">
        <v>77</v>
      </c>
    </row>
    <row r="795" spans="3:30" ht="12.75">
      <c r="C795" s="32">
        <v>1</v>
      </c>
      <c r="D795" s="72" t="s">
        <v>78</v>
      </c>
      <c r="E795" s="73"/>
      <c r="F795" s="73"/>
      <c r="G795" s="73"/>
      <c r="H795" s="73"/>
      <c r="I795" s="73"/>
      <c r="J795" s="73"/>
      <c r="K795" s="73"/>
      <c r="L795" s="73"/>
      <c r="M795" s="73"/>
      <c r="N795" s="73"/>
      <c r="O795" s="73"/>
      <c r="P795" s="73"/>
      <c r="Q795" s="73"/>
      <c r="R795" s="73"/>
      <c r="S795" s="73"/>
      <c r="T795" s="73"/>
      <c r="U795" s="73"/>
      <c r="V795" s="73"/>
      <c r="W795" s="73"/>
      <c r="X795" s="73"/>
      <c r="Y795" s="73"/>
      <c r="Z795" s="74"/>
      <c r="AA795" s="92">
        <v>1</v>
      </c>
      <c r="AB795" s="92">
        <v>1</v>
      </c>
      <c r="AC795" s="113">
        <f>AVERAGE(AA795:AB795)</f>
        <v>1</v>
      </c>
      <c r="AD795" s="105" t="str">
        <f>IF(AC795&gt;=8.6,"O",IF(AC795&gt;=6.6,"VS",IF(AC795&gt;=4.6,"S",IF(AC795&gt;=2.6,"U",IF(AC795&lt;=2.59,"P")))))</f>
        <v>P</v>
      </c>
    </row>
    <row r="796" spans="3:30" ht="12.75">
      <c r="C796" s="76"/>
      <c r="D796" s="77" t="s">
        <v>70</v>
      </c>
      <c r="E796" s="76"/>
      <c r="F796" s="76"/>
      <c r="G796" s="76"/>
      <c r="H796" s="76"/>
      <c r="I796" s="76"/>
      <c r="J796" s="76"/>
      <c r="K796" s="76"/>
      <c r="L796" s="76"/>
      <c r="M796" s="76"/>
      <c r="N796" s="76"/>
      <c r="O796" s="76"/>
      <c r="P796" s="76"/>
      <c r="Q796" s="76"/>
      <c r="R796" s="76"/>
      <c r="S796" s="76"/>
      <c r="T796" s="76"/>
      <c r="U796" s="76"/>
      <c r="V796" s="76"/>
      <c r="W796" s="76"/>
      <c r="X796" s="76"/>
      <c r="Y796" s="76"/>
      <c r="Z796" s="76"/>
      <c r="AA796" s="92">
        <f>AA795+0</f>
        <v>1</v>
      </c>
      <c r="AB796" s="92">
        <f>AB795+0</f>
        <v>1</v>
      </c>
      <c r="AC796" s="113">
        <f>AVERAGE(AA796:AB796)</f>
        <v>1</v>
      </c>
      <c r="AD796" s="105" t="str">
        <f>IF(AC796&gt;=8.6,"O",IF(AC796&gt;=6.6,"VS",IF(AC796&gt;=4.6,"S",IF(AC796&gt;=2.6,"U",IF(AC796&lt;=2.59,"P")))))</f>
        <v>P</v>
      </c>
    </row>
    <row r="797" spans="3:30" ht="12.75">
      <c r="C797" s="76"/>
      <c r="D797" s="77" t="s">
        <v>79</v>
      </c>
      <c r="AA797" s="110">
        <f>AVERAGE(AA795:AA795)*10%</f>
        <v>0.1</v>
      </c>
      <c r="AB797" s="111">
        <f>AVERAGE(AB795:AB795)*10%</f>
        <v>0.1</v>
      </c>
      <c r="AC797" s="135">
        <f>AVERAGE(AC795:AC795)*10%</f>
        <v>0.1</v>
      </c>
      <c r="AD797" s="125"/>
    </row>
    <row r="798" spans="2:3" ht="12.75">
      <c r="B798" s="66" t="s">
        <v>80</v>
      </c>
      <c r="C798" s="66" t="s">
        <v>81</v>
      </c>
    </row>
    <row r="799" spans="3:30" ht="12" customHeight="1">
      <c r="C799" s="32">
        <v>1</v>
      </c>
      <c r="D799" s="72" t="s">
        <v>85</v>
      </c>
      <c r="E799" s="73"/>
      <c r="F799" s="73"/>
      <c r="G799" s="73"/>
      <c r="H799" s="73"/>
      <c r="I799" s="73"/>
      <c r="J799" s="73"/>
      <c r="K799" s="73"/>
      <c r="L799" s="73"/>
      <c r="M799" s="73"/>
      <c r="N799" s="73"/>
      <c r="O799" s="73"/>
      <c r="P799" s="73"/>
      <c r="Q799" s="73"/>
      <c r="R799" s="73"/>
      <c r="S799" s="73"/>
      <c r="T799" s="73"/>
      <c r="U799" s="73"/>
      <c r="V799" s="73"/>
      <c r="W799" s="73"/>
      <c r="X799" s="73"/>
      <c r="Y799" s="73"/>
      <c r="Z799" s="74"/>
      <c r="AA799" s="92">
        <v>2</v>
      </c>
      <c r="AB799" s="92">
        <v>2</v>
      </c>
      <c r="AC799" s="93">
        <f aca="true" t="shared" si="41" ref="AC799:AC805">AVERAGE(AA799:AB799)</f>
        <v>2</v>
      </c>
      <c r="AD799" s="105" t="b">
        <f aca="true" t="shared" si="42" ref="AD799:AD804">IF(AC799&gt;=8.6,"O",IF(AC799&gt;=6.6,"VS",IF(AC799&gt;=4.6,"S",IF(AC799&gt;=2.6,"U",IF(AC799&gt;=2.59,"P")))))</f>
        <v>0</v>
      </c>
    </row>
    <row r="800" spans="3:30" ht="12" customHeight="1">
      <c r="C800" s="32">
        <v>2</v>
      </c>
      <c r="D800" s="72" t="s">
        <v>105</v>
      </c>
      <c r="E800" s="73"/>
      <c r="F800" s="73"/>
      <c r="G800" s="73"/>
      <c r="H800" s="73"/>
      <c r="I800" s="73"/>
      <c r="J800" s="73"/>
      <c r="K800" s="73"/>
      <c r="L800" s="73"/>
      <c r="M800" s="73"/>
      <c r="N800" s="73"/>
      <c r="O800" s="73"/>
      <c r="P800" s="73"/>
      <c r="Q800" s="73"/>
      <c r="R800" s="73"/>
      <c r="S800" s="73"/>
      <c r="T800" s="73"/>
      <c r="U800" s="73"/>
      <c r="V800" s="73"/>
      <c r="W800" s="73"/>
      <c r="X800" s="73"/>
      <c r="Y800" s="73"/>
      <c r="Z800" s="74"/>
      <c r="AA800" s="92">
        <v>8</v>
      </c>
      <c r="AB800" s="92">
        <v>8</v>
      </c>
      <c r="AC800" s="93">
        <f t="shared" si="41"/>
        <v>8</v>
      </c>
      <c r="AD800" s="105" t="str">
        <f t="shared" si="42"/>
        <v>VS</v>
      </c>
    </row>
    <row r="801" spans="3:30" ht="12" customHeight="1">
      <c r="C801" s="32">
        <v>3</v>
      </c>
      <c r="D801" s="33" t="s">
        <v>86</v>
      </c>
      <c r="E801" s="73"/>
      <c r="F801" s="73"/>
      <c r="G801" s="73"/>
      <c r="H801" s="73"/>
      <c r="I801" s="73"/>
      <c r="J801" s="73"/>
      <c r="K801" s="73"/>
      <c r="L801" s="73"/>
      <c r="M801" s="73"/>
      <c r="N801" s="73"/>
      <c r="O801" s="73"/>
      <c r="P801" s="73"/>
      <c r="Q801" s="73"/>
      <c r="R801" s="73"/>
      <c r="S801" s="73"/>
      <c r="T801" s="73"/>
      <c r="U801" s="73"/>
      <c r="V801" s="73"/>
      <c r="W801" s="73"/>
      <c r="X801" s="73"/>
      <c r="Y801" s="73"/>
      <c r="Z801" s="74"/>
      <c r="AA801" s="92">
        <v>8</v>
      </c>
      <c r="AB801" s="92">
        <v>8</v>
      </c>
      <c r="AC801" s="93">
        <f t="shared" si="41"/>
        <v>8</v>
      </c>
      <c r="AD801" s="105" t="str">
        <f t="shared" si="42"/>
        <v>VS</v>
      </c>
    </row>
    <row r="802" spans="3:30" ht="12" customHeight="1">
      <c r="C802" s="32">
        <v>4</v>
      </c>
      <c r="D802" s="72" t="s">
        <v>87</v>
      </c>
      <c r="E802" s="73"/>
      <c r="F802" s="73"/>
      <c r="G802" s="73"/>
      <c r="H802" s="73"/>
      <c r="I802" s="73"/>
      <c r="J802" s="73"/>
      <c r="K802" s="73"/>
      <c r="L802" s="73"/>
      <c r="M802" s="73"/>
      <c r="N802" s="73"/>
      <c r="O802" s="73"/>
      <c r="P802" s="73"/>
      <c r="Q802" s="73"/>
      <c r="R802" s="73"/>
      <c r="S802" s="73"/>
      <c r="T802" s="73"/>
      <c r="U802" s="73"/>
      <c r="V802" s="73"/>
      <c r="W802" s="73"/>
      <c r="X802" s="73"/>
      <c r="Y802" s="73"/>
      <c r="Z802" s="74"/>
      <c r="AA802" s="92">
        <v>8</v>
      </c>
      <c r="AB802" s="92">
        <v>8</v>
      </c>
      <c r="AC802" s="93">
        <f t="shared" si="41"/>
        <v>8</v>
      </c>
      <c r="AD802" s="105" t="str">
        <f t="shared" si="42"/>
        <v>VS</v>
      </c>
    </row>
    <row r="803" spans="3:30" ht="12" customHeight="1">
      <c r="C803" s="32">
        <v>5</v>
      </c>
      <c r="D803" s="72" t="s">
        <v>88</v>
      </c>
      <c r="E803" s="73"/>
      <c r="F803" s="73"/>
      <c r="G803" s="73"/>
      <c r="H803" s="73"/>
      <c r="I803" s="73"/>
      <c r="J803" s="73"/>
      <c r="K803" s="73"/>
      <c r="L803" s="73"/>
      <c r="M803" s="73"/>
      <c r="N803" s="73"/>
      <c r="O803" s="73"/>
      <c r="P803" s="73"/>
      <c r="Q803" s="73"/>
      <c r="R803" s="73"/>
      <c r="S803" s="73"/>
      <c r="T803" s="73"/>
      <c r="U803" s="73"/>
      <c r="V803" s="73"/>
      <c r="W803" s="73"/>
      <c r="X803" s="73"/>
      <c r="Y803" s="73"/>
      <c r="Z803" s="74"/>
      <c r="AA803" s="92">
        <v>8</v>
      </c>
      <c r="AB803" s="92">
        <v>8</v>
      </c>
      <c r="AC803" s="93">
        <f t="shared" si="41"/>
        <v>8</v>
      </c>
      <c r="AD803" s="105" t="str">
        <f t="shared" si="42"/>
        <v>VS</v>
      </c>
    </row>
    <row r="804" spans="3:30" ht="12.75">
      <c r="C804" s="76"/>
      <c r="D804" s="77" t="s">
        <v>70</v>
      </c>
      <c r="E804" s="76"/>
      <c r="F804" s="76"/>
      <c r="G804" s="76"/>
      <c r="H804" s="76"/>
      <c r="I804" s="76"/>
      <c r="J804" s="76"/>
      <c r="K804" s="76"/>
      <c r="L804" s="76"/>
      <c r="M804" s="76"/>
      <c r="N804" s="76"/>
      <c r="O804" s="76"/>
      <c r="P804" s="76"/>
      <c r="Q804" s="76"/>
      <c r="R804" s="76"/>
      <c r="S804" s="76"/>
      <c r="T804" s="76"/>
      <c r="U804" s="76"/>
      <c r="V804" s="76"/>
      <c r="W804" s="76"/>
      <c r="X804" s="76"/>
      <c r="Y804" s="76"/>
      <c r="Z804" s="76"/>
      <c r="AA804" s="92">
        <f>SUM(AA799:AA803)</f>
        <v>34</v>
      </c>
      <c r="AB804" s="92">
        <f>SUM(AB799:AB803)</f>
        <v>34</v>
      </c>
      <c r="AC804" s="93">
        <f t="shared" si="41"/>
        <v>34</v>
      </c>
      <c r="AD804" s="105" t="str">
        <f t="shared" si="42"/>
        <v>O</v>
      </c>
    </row>
    <row r="805" spans="3:30" ht="12.75">
      <c r="C805" s="76"/>
      <c r="D805" s="77" t="s">
        <v>221</v>
      </c>
      <c r="AA805" s="110">
        <f>AVERAGE(AA799:AA803)*5%</f>
        <v>0.34</v>
      </c>
      <c r="AB805" s="111">
        <f>AVERAGE(AB799:AB803)*5%</f>
        <v>0.34</v>
      </c>
      <c r="AC805" s="115">
        <f t="shared" si="41"/>
        <v>0.34</v>
      </c>
      <c r="AD805" s="108"/>
    </row>
    <row r="806" spans="4:30" ht="12.75">
      <c r="D806" s="66" t="s">
        <v>82</v>
      </c>
      <c r="AA806" s="109"/>
      <c r="AB806" s="109"/>
      <c r="AC806" s="109"/>
      <c r="AD806" s="223"/>
    </row>
    <row r="808" spans="1:2" ht="12.75">
      <c r="A808" s="66" t="s">
        <v>83</v>
      </c>
      <c r="B808" s="66" t="s">
        <v>84</v>
      </c>
    </row>
    <row r="809" spans="2:26" ht="12.75">
      <c r="B809" s="273" t="s">
        <v>106</v>
      </c>
      <c r="C809" s="273"/>
      <c r="D809" s="273"/>
      <c r="E809" s="273"/>
      <c r="F809" s="273"/>
      <c r="G809" s="273"/>
      <c r="H809" s="273"/>
      <c r="I809" s="273"/>
      <c r="J809" s="273"/>
      <c r="K809" s="273"/>
      <c r="L809" s="273"/>
      <c r="M809" s="273"/>
      <c r="N809" s="273"/>
      <c r="O809" s="273"/>
      <c r="P809" s="273"/>
      <c r="Q809" s="273"/>
      <c r="R809" s="273"/>
      <c r="S809" s="273"/>
      <c r="T809" s="273"/>
      <c r="U809" s="273"/>
      <c r="V809" s="273"/>
      <c r="W809" s="273"/>
      <c r="X809" s="273"/>
      <c r="Y809" s="273"/>
      <c r="Z809" s="273"/>
    </row>
    <row r="810" spans="2:26" ht="12.75">
      <c r="B810" s="273"/>
      <c r="C810" s="273"/>
      <c r="D810" s="273"/>
      <c r="E810" s="273"/>
      <c r="F810" s="273"/>
      <c r="G810" s="273"/>
      <c r="H810" s="273"/>
      <c r="I810" s="273"/>
      <c r="J810" s="273"/>
      <c r="K810" s="273"/>
      <c r="L810" s="273"/>
      <c r="M810" s="273"/>
      <c r="N810" s="273"/>
      <c r="O810" s="273"/>
      <c r="P810" s="273"/>
      <c r="Q810" s="273"/>
      <c r="R810" s="273"/>
      <c r="S810" s="273"/>
      <c r="T810" s="273"/>
      <c r="U810" s="273"/>
      <c r="V810" s="273"/>
      <c r="W810" s="273"/>
      <c r="X810" s="273"/>
      <c r="Y810" s="273"/>
      <c r="Z810" s="273"/>
    </row>
    <row r="811" spans="3:30" ht="12" customHeight="1">
      <c r="C811" s="32">
        <v>1</v>
      </c>
      <c r="D811" s="72" t="s">
        <v>89</v>
      </c>
      <c r="E811" s="73"/>
      <c r="F811" s="73"/>
      <c r="G811" s="73"/>
      <c r="H811" s="73"/>
      <c r="I811" s="73"/>
      <c r="J811" s="73"/>
      <c r="K811" s="73"/>
      <c r="L811" s="73"/>
      <c r="M811" s="73"/>
      <c r="N811" s="73"/>
      <c r="O811" s="73"/>
      <c r="P811" s="73"/>
      <c r="Q811" s="73"/>
      <c r="R811" s="73"/>
      <c r="S811" s="73"/>
      <c r="T811" s="73"/>
      <c r="U811" s="73"/>
      <c r="V811" s="73"/>
      <c r="W811" s="73"/>
      <c r="X811" s="73"/>
      <c r="Y811" s="73"/>
      <c r="Z811" s="74"/>
      <c r="AA811" s="92">
        <v>8</v>
      </c>
      <c r="AB811" s="92">
        <v>8</v>
      </c>
      <c r="AC811" s="113">
        <f aca="true" t="shared" si="43" ref="AC811:AC820">AVERAGE(AA811:AB811)</f>
        <v>8</v>
      </c>
      <c r="AD811" s="91" t="str">
        <f aca="true" t="shared" si="44" ref="AD811:AD821">IF(AC811&gt;=8.6,"O",IF(AC811&gt;=6.6,"VS",IF(AC811&gt;=4.6,"S",IF(AC811&gt;=2.6,"U",IF(AC811&gt;=2.59,"P")))))</f>
        <v>VS</v>
      </c>
    </row>
    <row r="812" spans="3:30" ht="12" customHeight="1">
      <c r="C812" s="32">
        <v>2</v>
      </c>
      <c r="D812" s="72" t="s">
        <v>90</v>
      </c>
      <c r="E812" s="73"/>
      <c r="F812" s="73"/>
      <c r="G812" s="73"/>
      <c r="H812" s="73"/>
      <c r="I812" s="73"/>
      <c r="J812" s="73"/>
      <c r="K812" s="73"/>
      <c r="L812" s="73"/>
      <c r="M812" s="73"/>
      <c r="N812" s="73"/>
      <c r="O812" s="73"/>
      <c r="P812" s="73"/>
      <c r="Q812" s="73"/>
      <c r="R812" s="73"/>
      <c r="S812" s="73"/>
      <c r="T812" s="73"/>
      <c r="U812" s="73"/>
      <c r="V812" s="73"/>
      <c r="W812" s="73"/>
      <c r="X812" s="73"/>
      <c r="Y812" s="73"/>
      <c r="Z812" s="74"/>
      <c r="AA812" s="92">
        <v>8</v>
      </c>
      <c r="AB812" s="92">
        <v>8</v>
      </c>
      <c r="AC812" s="113">
        <f t="shared" si="43"/>
        <v>8</v>
      </c>
      <c r="AD812" s="91" t="str">
        <f t="shared" si="44"/>
        <v>VS</v>
      </c>
    </row>
    <row r="813" spans="3:30" ht="12" customHeight="1">
      <c r="C813" s="32">
        <v>3</v>
      </c>
      <c r="D813" s="72" t="s">
        <v>91</v>
      </c>
      <c r="E813" s="73"/>
      <c r="F813" s="73"/>
      <c r="G813" s="73"/>
      <c r="H813" s="73"/>
      <c r="I813" s="73"/>
      <c r="J813" s="73"/>
      <c r="K813" s="73"/>
      <c r="L813" s="73"/>
      <c r="M813" s="73"/>
      <c r="N813" s="73"/>
      <c r="O813" s="73"/>
      <c r="P813" s="73"/>
      <c r="Q813" s="73"/>
      <c r="R813" s="73"/>
      <c r="S813" s="73"/>
      <c r="T813" s="73"/>
      <c r="U813" s="73"/>
      <c r="V813" s="73"/>
      <c r="W813" s="73"/>
      <c r="X813" s="73"/>
      <c r="Y813" s="73"/>
      <c r="Z813" s="74"/>
      <c r="AA813" s="92">
        <v>8</v>
      </c>
      <c r="AB813" s="92">
        <v>8</v>
      </c>
      <c r="AC813" s="113">
        <f t="shared" si="43"/>
        <v>8</v>
      </c>
      <c r="AD813" s="91" t="str">
        <f t="shared" si="44"/>
        <v>VS</v>
      </c>
    </row>
    <row r="814" spans="3:30" ht="12" customHeight="1">
      <c r="C814" s="32">
        <v>4</v>
      </c>
      <c r="D814" s="72" t="s">
        <v>92</v>
      </c>
      <c r="E814" s="73"/>
      <c r="F814" s="73"/>
      <c r="G814" s="73"/>
      <c r="H814" s="73"/>
      <c r="I814" s="73"/>
      <c r="J814" s="73"/>
      <c r="K814" s="73"/>
      <c r="L814" s="73"/>
      <c r="M814" s="73"/>
      <c r="N814" s="73"/>
      <c r="O814" s="73"/>
      <c r="P814" s="73"/>
      <c r="Q814" s="73"/>
      <c r="R814" s="73"/>
      <c r="S814" s="73"/>
      <c r="T814" s="73"/>
      <c r="U814" s="73"/>
      <c r="V814" s="73"/>
      <c r="W814" s="73"/>
      <c r="X814" s="73"/>
      <c r="Y814" s="73"/>
      <c r="Z814" s="74"/>
      <c r="AA814" s="92">
        <v>8</v>
      </c>
      <c r="AB814" s="92">
        <v>8</v>
      </c>
      <c r="AC814" s="113">
        <f t="shared" si="43"/>
        <v>8</v>
      </c>
      <c r="AD814" s="91" t="str">
        <f t="shared" si="44"/>
        <v>VS</v>
      </c>
    </row>
    <row r="815" spans="3:30" ht="12" customHeight="1">
      <c r="C815" s="32">
        <v>5</v>
      </c>
      <c r="D815" s="72" t="s">
        <v>93</v>
      </c>
      <c r="E815" s="73"/>
      <c r="F815" s="73"/>
      <c r="G815" s="73"/>
      <c r="H815" s="73"/>
      <c r="I815" s="73"/>
      <c r="J815" s="73"/>
      <c r="K815" s="73"/>
      <c r="L815" s="73"/>
      <c r="M815" s="73"/>
      <c r="N815" s="73"/>
      <c r="O815" s="73"/>
      <c r="P815" s="73"/>
      <c r="Q815" s="73"/>
      <c r="R815" s="73"/>
      <c r="S815" s="73"/>
      <c r="T815" s="73"/>
      <c r="U815" s="73"/>
      <c r="V815" s="73"/>
      <c r="W815" s="73"/>
      <c r="X815" s="73"/>
      <c r="Y815" s="73"/>
      <c r="Z815" s="74"/>
      <c r="AA815" s="92">
        <v>8</v>
      </c>
      <c r="AB815" s="92">
        <v>8</v>
      </c>
      <c r="AC815" s="113">
        <f t="shared" si="43"/>
        <v>8</v>
      </c>
      <c r="AD815" s="91" t="str">
        <f t="shared" si="44"/>
        <v>VS</v>
      </c>
    </row>
    <row r="816" spans="3:30" ht="12" customHeight="1">
      <c r="C816" s="32">
        <v>6</v>
      </c>
      <c r="D816" s="72" t="s">
        <v>94</v>
      </c>
      <c r="E816" s="73"/>
      <c r="F816" s="73"/>
      <c r="G816" s="73"/>
      <c r="H816" s="73"/>
      <c r="I816" s="73"/>
      <c r="J816" s="73"/>
      <c r="K816" s="73"/>
      <c r="L816" s="73"/>
      <c r="M816" s="73"/>
      <c r="N816" s="73"/>
      <c r="O816" s="73"/>
      <c r="P816" s="73"/>
      <c r="Q816" s="73"/>
      <c r="R816" s="73"/>
      <c r="S816" s="73"/>
      <c r="T816" s="73"/>
      <c r="U816" s="73"/>
      <c r="V816" s="73"/>
      <c r="W816" s="73"/>
      <c r="X816" s="73"/>
      <c r="Y816" s="73"/>
      <c r="Z816" s="74"/>
      <c r="AA816" s="92">
        <v>8</v>
      </c>
      <c r="AB816" s="92">
        <v>8</v>
      </c>
      <c r="AC816" s="113">
        <f t="shared" si="43"/>
        <v>8</v>
      </c>
      <c r="AD816" s="91" t="str">
        <f t="shared" si="44"/>
        <v>VS</v>
      </c>
    </row>
    <row r="817" spans="3:30" ht="12" customHeight="1">
      <c r="C817" s="32">
        <v>7</v>
      </c>
      <c r="D817" s="31" t="s">
        <v>95</v>
      </c>
      <c r="E817" s="73"/>
      <c r="F817" s="73"/>
      <c r="G817" s="73"/>
      <c r="H817" s="73"/>
      <c r="I817" s="73"/>
      <c r="J817" s="73"/>
      <c r="K817" s="73"/>
      <c r="L817" s="73"/>
      <c r="M817" s="73"/>
      <c r="N817" s="73"/>
      <c r="O817" s="73"/>
      <c r="P817" s="73"/>
      <c r="Q817" s="73"/>
      <c r="R817" s="73"/>
      <c r="S817" s="73"/>
      <c r="T817" s="73"/>
      <c r="U817" s="73"/>
      <c r="V817" s="73"/>
      <c r="W817" s="73"/>
      <c r="X817" s="73"/>
      <c r="Y817" s="73"/>
      <c r="Z817" s="74"/>
      <c r="AA817" s="92">
        <v>8</v>
      </c>
      <c r="AB817" s="92">
        <v>8</v>
      </c>
      <c r="AC817" s="113">
        <f t="shared" si="43"/>
        <v>8</v>
      </c>
      <c r="AD817" s="91" t="str">
        <f t="shared" si="44"/>
        <v>VS</v>
      </c>
    </row>
    <row r="818" spans="3:30" ht="12" customHeight="1">
      <c r="C818" s="32">
        <v>8</v>
      </c>
      <c r="D818" s="72" t="s">
        <v>96</v>
      </c>
      <c r="E818" s="73"/>
      <c r="F818" s="73"/>
      <c r="G818" s="73"/>
      <c r="H818" s="73"/>
      <c r="I818" s="73"/>
      <c r="J818" s="73"/>
      <c r="K818" s="73"/>
      <c r="L818" s="73"/>
      <c r="M818" s="73"/>
      <c r="N818" s="73"/>
      <c r="O818" s="73"/>
      <c r="P818" s="73"/>
      <c r="Q818" s="73"/>
      <c r="R818" s="73"/>
      <c r="S818" s="73"/>
      <c r="T818" s="73"/>
      <c r="U818" s="73"/>
      <c r="V818" s="73"/>
      <c r="W818" s="73"/>
      <c r="X818" s="73"/>
      <c r="Y818" s="73"/>
      <c r="Z818" s="74"/>
      <c r="AA818" s="92">
        <v>8</v>
      </c>
      <c r="AB818" s="92">
        <v>8</v>
      </c>
      <c r="AC818" s="113">
        <f t="shared" si="43"/>
        <v>8</v>
      </c>
      <c r="AD818" s="91" t="str">
        <f t="shared" si="44"/>
        <v>VS</v>
      </c>
    </row>
    <row r="819" spans="3:30" ht="12" customHeight="1">
      <c r="C819" s="32">
        <v>9</v>
      </c>
      <c r="D819" s="72" t="s">
        <v>97</v>
      </c>
      <c r="E819" s="73"/>
      <c r="F819" s="73"/>
      <c r="G819" s="73"/>
      <c r="H819" s="73"/>
      <c r="I819" s="73"/>
      <c r="J819" s="73"/>
      <c r="K819" s="73"/>
      <c r="L819" s="73"/>
      <c r="M819" s="73"/>
      <c r="N819" s="73"/>
      <c r="O819" s="73"/>
      <c r="P819" s="73"/>
      <c r="Q819" s="73"/>
      <c r="R819" s="73"/>
      <c r="S819" s="73"/>
      <c r="T819" s="73"/>
      <c r="U819" s="73"/>
      <c r="V819" s="73"/>
      <c r="W819" s="73"/>
      <c r="X819" s="73"/>
      <c r="Y819" s="73"/>
      <c r="Z819" s="74"/>
      <c r="AA819" s="92">
        <v>8</v>
      </c>
      <c r="AB819" s="92">
        <v>8</v>
      </c>
      <c r="AC819" s="113">
        <f t="shared" si="43"/>
        <v>8</v>
      </c>
      <c r="AD819" s="91" t="str">
        <f t="shared" si="44"/>
        <v>VS</v>
      </c>
    </row>
    <row r="820" spans="3:30" ht="12" customHeight="1">
      <c r="C820" s="32">
        <v>10</v>
      </c>
      <c r="D820" s="72" t="s">
        <v>98</v>
      </c>
      <c r="E820" s="73"/>
      <c r="F820" s="73"/>
      <c r="G820" s="73"/>
      <c r="H820" s="73"/>
      <c r="I820" s="73"/>
      <c r="J820" s="73"/>
      <c r="K820" s="73"/>
      <c r="L820" s="73"/>
      <c r="M820" s="73"/>
      <c r="N820" s="73"/>
      <c r="O820" s="73"/>
      <c r="P820" s="73"/>
      <c r="Q820" s="73"/>
      <c r="R820" s="73"/>
      <c r="S820" s="73"/>
      <c r="T820" s="73"/>
      <c r="U820" s="73"/>
      <c r="V820" s="73"/>
      <c r="W820" s="73"/>
      <c r="X820" s="73"/>
      <c r="Y820" s="73"/>
      <c r="Z820" s="74"/>
      <c r="AA820" s="92">
        <v>8</v>
      </c>
      <c r="AB820" s="92">
        <v>8</v>
      </c>
      <c r="AC820" s="113">
        <f t="shared" si="43"/>
        <v>8</v>
      </c>
      <c r="AD820" s="91" t="str">
        <f t="shared" si="44"/>
        <v>VS</v>
      </c>
    </row>
    <row r="821" spans="3:30" ht="12.75">
      <c r="C821" s="76"/>
      <c r="D821" s="77" t="s">
        <v>70</v>
      </c>
      <c r="E821" s="76"/>
      <c r="F821" s="76"/>
      <c r="G821" s="76"/>
      <c r="H821" s="76"/>
      <c r="I821" s="76"/>
      <c r="J821" s="76"/>
      <c r="K821" s="76"/>
      <c r="L821" s="76"/>
      <c r="M821" s="76"/>
      <c r="N821" s="76"/>
      <c r="O821" s="76"/>
      <c r="P821" s="76"/>
      <c r="Q821" s="76"/>
      <c r="R821" s="76"/>
      <c r="S821" s="76"/>
      <c r="T821" s="76"/>
      <c r="U821" s="76"/>
      <c r="V821" s="76"/>
      <c r="W821" s="76"/>
      <c r="X821" s="76"/>
      <c r="Y821" s="76"/>
      <c r="Z821" s="76"/>
      <c r="AA821" s="92">
        <f>SUM(AA811:AA820)</f>
        <v>80</v>
      </c>
      <c r="AB821" s="92">
        <f>SUM(AB811:AB820)</f>
        <v>80</v>
      </c>
      <c r="AC821" s="113">
        <f>AVERAGE(AA821:AB821)</f>
        <v>80</v>
      </c>
      <c r="AD821" s="91" t="str">
        <f t="shared" si="44"/>
        <v>O</v>
      </c>
    </row>
    <row r="822" spans="3:30" ht="12.75">
      <c r="C822" s="76"/>
      <c r="D822" s="77" t="s">
        <v>222</v>
      </c>
      <c r="AA822" s="106">
        <f>AVERAGE(AA811:AA820)*20%</f>
        <v>1.6</v>
      </c>
      <c r="AB822" s="106">
        <f>AVERAGE(AB811:AB820)*20%</f>
        <v>1.6</v>
      </c>
      <c r="AC822" s="107">
        <f>AVERAGE(AA822:AB822)</f>
        <v>1.6</v>
      </c>
      <c r="AD822" s="125"/>
    </row>
    <row r="823" spans="3:4" ht="12.75">
      <c r="C823" s="76"/>
      <c r="D823" s="77"/>
    </row>
    <row r="824" spans="1:30" ht="12.75">
      <c r="A824" s="276" t="s">
        <v>46</v>
      </c>
      <c r="B824" s="274"/>
      <c r="C824" s="274"/>
      <c r="D824" s="274"/>
      <c r="E824" s="274"/>
      <c r="F824" s="274"/>
      <c r="G824" s="274"/>
      <c r="H824" s="274"/>
      <c r="I824" s="274"/>
      <c r="J824" s="274"/>
      <c r="K824" s="274"/>
      <c r="L824" s="274"/>
      <c r="M824" s="274"/>
      <c r="N824" s="274"/>
      <c r="O824" s="274"/>
      <c r="P824" s="274"/>
      <c r="Q824" s="274"/>
      <c r="R824" s="274"/>
      <c r="S824" s="274"/>
      <c r="T824" s="274"/>
      <c r="U824" s="274"/>
      <c r="V824" s="274"/>
      <c r="W824" s="274"/>
      <c r="X824" s="274"/>
      <c r="Y824" s="274"/>
      <c r="Z824" s="277"/>
      <c r="AA824" s="97" t="s">
        <v>47</v>
      </c>
      <c r="AB824" s="97" t="s">
        <v>50</v>
      </c>
      <c r="AC824" s="268" t="s">
        <v>49</v>
      </c>
      <c r="AD824" s="9" t="s">
        <v>99</v>
      </c>
    </row>
    <row r="825" spans="1:30" ht="12.75">
      <c r="A825" s="278"/>
      <c r="B825" s="275"/>
      <c r="C825" s="275"/>
      <c r="D825" s="275"/>
      <c r="E825" s="275"/>
      <c r="F825" s="275"/>
      <c r="G825" s="275"/>
      <c r="H825" s="275"/>
      <c r="I825" s="275"/>
      <c r="J825" s="275"/>
      <c r="K825" s="275"/>
      <c r="L825" s="275"/>
      <c r="M825" s="275"/>
      <c r="N825" s="275"/>
      <c r="O825" s="275"/>
      <c r="P825" s="275"/>
      <c r="Q825" s="275"/>
      <c r="R825" s="275"/>
      <c r="S825" s="275"/>
      <c r="T825" s="275"/>
      <c r="U825" s="275"/>
      <c r="V825" s="275"/>
      <c r="W825" s="275"/>
      <c r="X825" s="275"/>
      <c r="Y825" s="275"/>
      <c r="Z825" s="279"/>
      <c r="AA825" s="8" t="s">
        <v>48</v>
      </c>
      <c r="AB825" s="8" t="s">
        <v>51</v>
      </c>
      <c r="AC825" s="269"/>
      <c r="AD825" s="8" t="s">
        <v>48</v>
      </c>
    </row>
    <row r="826" spans="1:2" ht="12.75">
      <c r="A826" s="66" t="s">
        <v>107</v>
      </c>
      <c r="B826" s="66" t="s">
        <v>223</v>
      </c>
    </row>
    <row r="827" spans="3:30" ht="12" customHeight="1">
      <c r="C827" s="32">
        <v>1</v>
      </c>
      <c r="D827" s="72" t="s">
        <v>109</v>
      </c>
      <c r="E827" s="73"/>
      <c r="F827" s="73"/>
      <c r="G827" s="73"/>
      <c r="H827" s="73"/>
      <c r="I827" s="73"/>
      <c r="J827" s="73"/>
      <c r="K827" s="73"/>
      <c r="L827" s="73"/>
      <c r="M827" s="73"/>
      <c r="N827" s="73"/>
      <c r="O827" s="73"/>
      <c r="P827" s="73"/>
      <c r="Q827" s="73"/>
      <c r="R827" s="73"/>
      <c r="S827" s="73"/>
      <c r="T827" s="73"/>
      <c r="U827" s="73"/>
      <c r="V827" s="73"/>
      <c r="W827" s="73"/>
      <c r="X827" s="73"/>
      <c r="Y827" s="73"/>
      <c r="Z827" s="74"/>
      <c r="AA827" s="92">
        <v>10</v>
      </c>
      <c r="AB827" s="92">
        <v>10</v>
      </c>
      <c r="AC827" s="113">
        <f>AVERAGE(AA827:AB827)</f>
        <v>10</v>
      </c>
      <c r="AD827" s="91" t="str">
        <f>IF(AC827&gt;=8.6,"O",IF(AC827&gt;=6.6,"VS",IF(AC827&gt;=4.6,"S",IF(AC827&gt;=2.6,"U",IF(AC827&gt;=2.59,"P")))))</f>
        <v>O</v>
      </c>
    </row>
    <row r="828" spans="3:30" ht="12" customHeight="1">
      <c r="C828" s="32">
        <v>2</v>
      </c>
      <c r="D828" s="72" t="s">
        <v>110</v>
      </c>
      <c r="E828" s="73"/>
      <c r="F828" s="73"/>
      <c r="G828" s="73"/>
      <c r="H828" s="73"/>
      <c r="I828" s="73"/>
      <c r="J828" s="73"/>
      <c r="K828" s="73"/>
      <c r="L828" s="73"/>
      <c r="M828" s="73"/>
      <c r="N828" s="73"/>
      <c r="O828" s="73"/>
      <c r="P828" s="73"/>
      <c r="Q828" s="73"/>
      <c r="R828" s="73"/>
      <c r="S828" s="73"/>
      <c r="T828" s="73"/>
      <c r="U828" s="73"/>
      <c r="V828" s="73"/>
      <c r="W828" s="73"/>
      <c r="X828" s="73"/>
      <c r="Y828" s="73"/>
      <c r="Z828" s="74"/>
      <c r="AA828" s="92">
        <v>10</v>
      </c>
      <c r="AB828" s="92">
        <v>10</v>
      </c>
      <c r="AC828" s="113">
        <f>AVERAGE(AA828:AB828)</f>
        <v>10</v>
      </c>
      <c r="AD828" s="91" t="str">
        <f>IF(AC828&gt;=8.6,"O",IF(AC828&gt;=6.6,"VS",IF(AC828&gt;=4.6,"S",IF(AC828&gt;=2.6,"U",IF(AC828&gt;=2.59,"P")))))</f>
        <v>O</v>
      </c>
    </row>
    <row r="829" spans="3:30" ht="12.75">
      <c r="C829" s="76"/>
      <c r="D829" s="77" t="s">
        <v>70</v>
      </c>
      <c r="E829" s="76"/>
      <c r="F829" s="76"/>
      <c r="G829" s="76"/>
      <c r="H829" s="76"/>
      <c r="I829" s="76"/>
      <c r="J829" s="76"/>
      <c r="K829" s="76"/>
      <c r="L829" s="76"/>
      <c r="M829" s="76"/>
      <c r="N829" s="76"/>
      <c r="O829" s="76"/>
      <c r="P829" s="76"/>
      <c r="Q829" s="76"/>
      <c r="R829" s="76"/>
      <c r="S829" s="76"/>
      <c r="T829" s="76"/>
      <c r="U829" s="76"/>
      <c r="V829" s="76"/>
      <c r="W829" s="76"/>
      <c r="X829" s="76"/>
      <c r="Y829" s="76"/>
      <c r="Z829" s="76"/>
      <c r="AA829" s="92">
        <f>SUM(AA827:AA828)</f>
        <v>20</v>
      </c>
      <c r="AB829" s="92">
        <f>SUM(AB827:AB828)</f>
        <v>20</v>
      </c>
      <c r="AC829" s="113">
        <f>AVERAGE(AA829:AB829)</f>
        <v>20</v>
      </c>
      <c r="AD829" s="91" t="str">
        <f>IF(AC829&gt;=8.6,"O",IF(AC829&gt;=6.6,"VS",IF(AC829&gt;=4.6,"S",IF(AC829&gt;=2.6,"U",IF(AC829&gt;=2.59,"P")))))</f>
        <v>O</v>
      </c>
    </row>
    <row r="830" spans="3:30" ht="12.75">
      <c r="C830" s="76"/>
      <c r="D830" s="77" t="s">
        <v>224</v>
      </c>
      <c r="AA830" s="106">
        <f>AVERAGE(AA827:AA828)*10%</f>
        <v>1</v>
      </c>
      <c r="AB830" s="106">
        <f>AVERAGE(AB827:AB828)*10%</f>
        <v>1</v>
      </c>
      <c r="AC830" s="107">
        <f>AVERAGE(AA830:AB830)</f>
        <v>1</v>
      </c>
      <c r="AD830" s="125"/>
    </row>
    <row r="831" spans="4:30" ht="12.75">
      <c r="D831" s="77" t="s">
        <v>108</v>
      </c>
      <c r="AA831" s="116"/>
      <c r="AB831" s="116"/>
      <c r="AC831" s="116"/>
      <c r="AD831" s="116"/>
    </row>
    <row r="832" spans="1:30" ht="13.5" thickBo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c r="AB832" s="78"/>
      <c r="AC832" s="78"/>
      <c r="AD832" s="78"/>
    </row>
    <row r="833" ht="13.5" thickTop="1">
      <c r="B833" s="66" t="s">
        <v>111</v>
      </c>
    </row>
    <row r="834" ht="12.75">
      <c r="B834" s="66" t="s">
        <v>112</v>
      </c>
    </row>
    <row r="836" ht="12.75">
      <c r="B836" s="14" t="s">
        <v>113</v>
      </c>
    </row>
    <row r="837" spans="2:30" ht="12.75">
      <c r="B837" s="79">
        <v>1</v>
      </c>
      <c r="C837" s="66" t="s">
        <v>114</v>
      </c>
      <c r="AD837" s="117"/>
    </row>
    <row r="838" spans="3:30" ht="12.75">
      <c r="C838" s="80">
        <v>1.1</v>
      </c>
      <c r="E838" s="66" t="s">
        <v>115</v>
      </c>
      <c r="AD838" s="117"/>
    </row>
    <row r="839" spans="3:30" ht="12.75">
      <c r="C839" s="80">
        <v>1.2</v>
      </c>
      <c r="E839" s="66" t="s">
        <v>116</v>
      </c>
      <c r="AD839" s="117"/>
    </row>
    <row r="840" spans="3:30" ht="12.75">
      <c r="C840" s="80">
        <v>1.3</v>
      </c>
      <c r="E840" s="66" t="s">
        <v>117</v>
      </c>
      <c r="AD840" s="117"/>
    </row>
    <row r="841" spans="3:30" ht="12.75">
      <c r="C841" s="80">
        <v>1.4</v>
      </c>
      <c r="E841" s="66" t="s">
        <v>118</v>
      </c>
      <c r="AD841" s="117"/>
    </row>
    <row r="842" spans="2:30" ht="12.75">
      <c r="B842" s="79">
        <v>2</v>
      </c>
      <c r="C842" s="30" t="s">
        <v>119</v>
      </c>
      <c r="AD842" s="117"/>
    </row>
    <row r="843" spans="2:30" ht="12.75">
      <c r="B843" s="79">
        <v>3</v>
      </c>
      <c r="C843" s="66" t="s">
        <v>120</v>
      </c>
      <c r="AD843" s="117"/>
    </row>
    <row r="844" spans="2:30" ht="12.75">
      <c r="B844" s="79">
        <v>4</v>
      </c>
      <c r="C844" s="66" t="s">
        <v>118</v>
      </c>
      <c r="AD844" s="117"/>
    </row>
    <row r="845" ht="12.75">
      <c r="AD845" s="115">
        <f>SUM(AD837:AD844)</f>
        <v>0</v>
      </c>
    </row>
    <row r="846" ht="12.75">
      <c r="B846" s="14" t="s">
        <v>121</v>
      </c>
    </row>
    <row r="847" spans="2:30" ht="12.75">
      <c r="B847" s="79">
        <v>1</v>
      </c>
      <c r="C847" s="11" t="s">
        <v>122</v>
      </c>
      <c r="AD847" s="93"/>
    </row>
    <row r="848" spans="2:30" ht="12.75">
      <c r="B848" s="79">
        <v>2</v>
      </c>
      <c r="C848" s="66" t="s">
        <v>148</v>
      </c>
      <c r="AD848" s="93">
        <v>0.5</v>
      </c>
    </row>
    <row r="849" spans="2:30" ht="12.75">
      <c r="B849" s="79">
        <v>3</v>
      </c>
      <c r="C849" s="66" t="s">
        <v>123</v>
      </c>
      <c r="AD849" s="93"/>
    </row>
    <row r="850" spans="2:30" ht="12.75">
      <c r="B850" s="79">
        <v>4</v>
      </c>
      <c r="C850" s="66" t="s">
        <v>124</v>
      </c>
      <c r="AD850" s="93"/>
    </row>
    <row r="851" ht="12.75">
      <c r="AD851" s="115">
        <f>SUM(AD847:AD850)</f>
        <v>0.5</v>
      </c>
    </row>
    <row r="852" spans="1:30" ht="15.75">
      <c r="A852" s="262" t="s">
        <v>140</v>
      </c>
      <c r="B852" s="262"/>
      <c r="C852" s="262"/>
      <c r="D852" s="262"/>
      <c r="E852" s="262"/>
      <c r="F852" s="262"/>
      <c r="G852" s="262"/>
      <c r="H852" s="262"/>
      <c r="I852" s="262"/>
      <c r="J852" s="262"/>
      <c r="K852" s="262"/>
      <c r="L852" s="262"/>
      <c r="M852" s="262"/>
      <c r="N852" s="262"/>
      <c r="O852" s="262"/>
      <c r="P852" s="262"/>
      <c r="Q852" s="262"/>
      <c r="R852" s="262"/>
      <c r="S852" s="262"/>
      <c r="T852" s="262"/>
      <c r="U852" s="262"/>
      <c r="V852" s="262"/>
      <c r="W852" s="262"/>
      <c r="X852" s="262"/>
      <c r="Y852" s="262"/>
      <c r="Z852" s="262"/>
      <c r="AA852" s="262"/>
      <c r="AB852" s="262"/>
      <c r="AC852" s="262"/>
      <c r="AD852" s="262"/>
    </row>
    <row r="853" spans="1:30" ht="12" customHeight="1">
      <c r="A853" s="66" t="s">
        <v>52</v>
      </c>
      <c r="B853" s="72" t="s">
        <v>125</v>
      </c>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4"/>
      <c r="AD853" s="109"/>
    </row>
    <row r="854" spans="2:30" ht="12" customHeight="1">
      <c r="B854" s="72" t="s">
        <v>54</v>
      </c>
      <c r="C854" s="83" t="s">
        <v>126</v>
      </c>
      <c r="D854" s="73"/>
      <c r="E854" s="73"/>
      <c r="F854" s="73"/>
      <c r="G854" s="73"/>
      <c r="H854" s="73"/>
      <c r="I854" s="73"/>
      <c r="J854" s="73"/>
      <c r="K854" s="73"/>
      <c r="L854" s="73"/>
      <c r="M854" s="73"/>
      <c r="N854" s="73"/>
      <c r="O854" s="73"/>
      <c r="P854" s="73"/>
      <c r="Q854" s="73"/>
      <c r="R854" s="73"/>
      <c r="S854" s="73"/>
      <c r="T854" s="73"/>
      <c r="U854" s="73"/>
      <c r="V854" s="73"/>
      <c r="W854" s="73"/>
      <c r="X854" s="73"/>
      <c r="Y854" s="73"/>
      <c r="Z854" s="73"/>
      <c r="AA854" s="73"/>
      <c r="AB854" s="73"/>
      <c r="AC854" s="74"/>
      <c r="AD854" s="115">
        <f>AVERAGE(AA786:AB786)</f>
        <v>3.5875000000000004</v>
      </c>
    </row>
    <row r="855" spans="2:30" ht="12" customHeight="1">
      <c r="B855" s="72" t="s">
        <v>71</v>
      </c>
      <c r="C855" s="83" t="s">
        <v>235</v>
      </c>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4"/>
      <c r="AD855" s="115">
        <f>AVERAGE(AA793:AB793)</f>
        <v>1.4625</v>
      </c>
    </row>
    <row r="856" spans="2:30" ht="12" customHeight="1">
      <c r="B856" s="72" t="s">
        <v>76</v>
      </c>
      <c r="C856" s="83" t="s">
        <v>236</v>
      </c>
      <c r="D856" s="73"/>
      <c r="E856" s="73"/>
      <c r="F856" s="73"/>
      <c r="G856" s="73"/>
      <c r="H856" s="73"/>
      <c r="I856" s="73"/>
      <c r="J856" s="73"/>
      <c r="K856" s="73"/>
      <c r="L856" s="73"/>
      <c r="M856" s="73"/>
      <c r="N856" s="73"/>
      <c r="O856" s="73"/>
      <c r="P856" s="73"/>
      <c r="Q856" s="73"/>
      <c r="R856" s="73"/>
      <c r="S856" s="73"/>
      <c r="T856" s="73"/>
      <c r="U856" s="73"/>
      <c r="V856" s="73"/>
      <c r="W856" s="73"/>
      <c r="X856" s="73"/>
      <c r="Y856" s="73"/>
      <c r="Z856" s="73"/>
      <c r="AA856" s="73"/>
      <c r="AB856" s="73"/>
      <c r="AC856" s="74"/>
      <c r="AD856" s="135">
        <f>AVERAGE(AC795:AC795)*10%</f>
        <v>0.1</v>
      </c>
    </row>
    <row r="857" spans="2:30" ht="12" customHeight="1">
      <c r="B857" s="72" t="s">
        <v>80</v>
      </c>
      <c r="C857" s="83" t="s">
        <v>234</v>
      </c>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4"/>
      <c r="AD857" s="115">
        <f>AVERAGE(AA805:AB805)</f>
        <v>0.34</v>
      </c>
    </row>
    <row r="858" spans="1:30" ht="12" customHeight="1">
      <c r="A858" s="66" t="s">
        <v>83</v>
      </c>
      <c r="B858" s="72" t="s">
        <v>127</v>
      </c>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4"/>
      <c r="AD858" s="107">
        <f>AVERAGE(AA822:AB822)</f>
        <v>1.6</v>
      </c>
    </row>
    <row r="859" spans="1:30" ht="12" customHeight="1">
      <c r="A859" s="66" t="s">
        <v>107</v>
      </c>
      <c r="B859" s="72" t="s">
        <v>128</v>
      </c>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4"/>
      <c r="AD859" s="107">
        <f>AVERAGE(AA830:AB830)</f>
        <v>1</v>
      </c>
    </row>
    <row r="860" spans="2:30" ht="12" customHeight="1">
      <c r="B860" s="72" t="s">
        <v>129</v>
      </c>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c r="AA860" s="73"/>
      <c r="AB860" s="73"/>
      <c r="AC860" s="74"/>
      <c r="AD860" s="118">
        <f>SUM(AD854:AD859)</f>
        <v>8.09</v>
      </c>
    </row>
    <row r="861" spans="2:30" ht="12" customHeight="1">
      <c r="B861" s="72" t="s">
        <v>130</v>
      </c>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4"/>
      <c r="AD861" s="115">
        <f>SUM(AD847:AD850)</f>
        <v>0.5</v>
      </c>
    </row>
    <row r="862" spans="1:30" s="120" customFormat="1" ht="15.75">
      <c r="A862" s="66"/>
      <c r="B862" s="72" t="s">
        <v>131</v>
      </c>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c r="AA862" s="73"/>
      <c r="AB862" s="73"/>
      <c r="AC862" s="74"/>
      <c r="AD862" s="119">
        <f>AD860+AD861</f>
        <v>8.59</v>
      </c>
    </row>
    <row r="863" spans="1:30" ht="15.75">
      <c r="A863" s="120"/>
      <c r="B863" s="121" t="s">
        <v>149</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3"/>
      <c r="AA863" s="263" t="str">
        <f>IF(AD862&gt;=8.6,"Outstanding",IF(AD862&gt;=6.6,"Very Satisfactory",IF(AD862&gt;=4.6,"Satisfactory",IF(AD862&gt;=2.6,"Unsatisfactory",IF(AD862&gt;=2.59,"Poor")))))</f>
        <v>Very Satisfactory</v>
      </c>
      <c r="AB863" s="264"/>
      <c r="AC863" s="264"/>
      <c r="AD863" s="265"/>
    </row>
    <row r="865" ht="12.75">
      <c r="B865" s="66" t="s">
        <v>132</v>
      </c>
    </row>
    <row r="866" spans="2:30" ht="12.75">
      <c r="B866" s="72"/>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4"/>
    </row>
    <row r="867" spans="2:30" ht="12.75">
      <c r="B867" s="72"/>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4"/>
    </row>
    <row r="868" spans="2:30" ht="12.75">
      <c r="B868" s="72"/>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c r="AA868" s="73"/>
      <c r="AB868" s="73"/>
      <c r="AC868" s="73"/>
      <c r="AD868" s="74"/>
    </row>
    <row r="870" spans="1:9" ht="12.75">
      <c r="A870" s="266">
        <v>8.6</v>
      </c>
      <c r="B870" s="266"/>
      <c r="C870" s="124" t="s">
        <v>27</v>
      </c>
      <c r="D870" s="266">
        <v>10</v>
      </c>
      <c r="E870" s="266"/>
      <c r="G870" s="124" t="s">
        <v>133</v>
      </c>
      <c r="I870" s="66" t="s">
        <v>134</v>
      </c>
    </row>
    <row r="871" spans="1:9" ht="12.75">
      <c r="A871" s="266">
        <v>6.6</v>
      </c>
      <c r="B871" s="266"/>
      <c r="C871" s="124" t="s">
        <v>27</v>
      </c>
      <c r="D871" s="266">
        <v>8.59</v>
      </c>
      <c r="E871" s="266"/>
      <c r="G871" s="124" t="s">
        <v>133</v>
      </c>
      <c r="I871" s="66" t="s">
        <v>135</v>
      </c>
    </row>
    <row r="872" spans="1:9" ht="12.75">
      <c r="A872" s="266">
        <v>4.6</v>
      </c>
      <c r="B872" s="266"/>
      <c r="C872" s="124" t="s">
        <v>27</v>
      </c>
      <c r="D872" s="266">
        <v>6.59</v>
      </c>
      <c r="E872" s="266"/>
      <c r="G872" s="124" t="s">
        <v>133</v>
      </c>
      <c r="I872" s="66" t="s">
        <v>136</v>
      </c>
    </row>
    <row r="873" spans="1:9" ht="12.75">
      <c r="A873" s="266">
        <v>2.6</v>
      </c>
      <c r="B873" s="266"/>
      <c r="C873" s="124" t="s">
        <v>27</v>
      </c>
      <c r="D873" s="266">
        <v>4.59</v>
      </c>
      <c r="E873" s="266"/>
      <c r="G873" s="124" t="s">
        <v>133</v>
      </c>
      <c r="I873" s="66" t="s">
        <v>137</v>
      </c>
    </row>
    <row r="874" spans="1:9" ht="12.75">
      <c r="A874" s="266" t="s">
        <v>139</v>
      </c>
      <c r="B874" s="266"/>
      <c r="C874" s="266"/>
      <c r="D874" s="266"/>
      <c r="E874" s="266"/>
      <c r="G874" s="124" t="s">
        <v>133</v>
      </c>
      <c r="I874" s="66" t="s">
        <v>138</v>
      </c>
    </row>
    <row r="876" spans="1:30" ht="30" customHeight="1">
      <c r="A876" s="88" t="s">
        <v>141</v>
      </c>
      <c r="B876" s="89"/>
      <c r="C876" s="89"/>
      <c r="D876" s="89"/>
      <c r="E876" s="89"/>
      <c r="F876" s="89"/>
      <c r="G876" s="89"/>
      <c r="H876" s="89"/>
      <c r="I876" s="90"/>
      <c r="J876" s="258" t="s">
        <v>237</v>
      </c>
      <c r="K876" s="259"/>
      <c r="L876" s="259"/>
      <c r="M876" s="259"/>
      <c r="N876" s="259"/>
      <c r="O876" s="259"/>
      <c r="P876" s="259"/>
      <c r="Q876" s="259"/>
      <c r="R876" s="259"/>
      <c r="S876" s="259"/>
      <c r="T876" s="259"/>
      <c r="U876" s="259"/>
      <c r="V876" s="259"/>
      <c r="W876" s="248" t="s">
        <v>625</v>
      </c>
      <c r="X876" s="248"/>
      <c r="Y876" s="248"/>
      <c r="Z876" s="248"/>
      <c r="AA876" s="248"/>
      <c r="AB876" s="248"/>
      <c r="AC876" s="248"/>
      <c r="AD876" s="248"/>
    </row>
    <row r="877" spans="1:30" ht="30" customHeight="1">
      <c r="A877" s="249" t="s">
        <v>150</v>
      </c>
      <c r="B877" s="250"/>
      <c r="C877" s="250"/>
      <c r="D877" s="250"/>
      <c r="E877" s="250"/>
      <c r="F877" s="250"/>
      <c r="G877" s="250"/>
      <c r="H877" s="250"/>
      <c r="I877" s="251"/>
      <c r="J877" s="255" t="s">
        <v>238</v>
      </c>
      <c r="K877" s="256"/>
      <c r="L877" s="256"/>
      <c r="M877" s="256"/>
      <c r="N877" s="256"/>
      <c r="O877" s="256"/>
      <c r="P877" s="256"/>
      <c r="Q877" s="256"/>
      <c r="R877" s="256"/>
      <c r="S877" s="256"/>
      <c r="T877" s="256"/>
      <c r="U877" s="256"/>
      <c r="V877" s="257"/>
      <c r="W877" s="248" t="s">
        <v>243</v>
      </c>
      <c r="X877" s="248"/>
      <c r="Y877" s="248"/>
      <c r="Z877" s="248"/>
      <c r="AA877" s="248"/>
      <c r="AB877" s="248"/>
      <c r="AC877" s="248"/>
      <c r="AD877" s="248"/>
    </row>
    <row r="878" spans="1:30" ht="30" customHeight="1">
      <c r="A878" s="252"/>
      <c r="B878" s="253"/>
      <c r="C878" s="253"/>
      <c r="D878" s="253"/>
      <c r="E878" s="253"/>
      <c r="F878" s="253"/>
      <c r="G878" s="253"/>
      <c r="H878" s="253"/>
      <c r="I878" s="254"/>
      <c r="J878" s="258" t="s">
        <v>144</v>
      </c>
      <c r="K878" s="259"/>
      <c r="L878" s="259"/>
      <c r="M878" s="259"/>
      <c r="N878" s="259"/>
      <c r="O878" s="259"/>
      <c r="P878" s="259"/>
      <c r="Q878" s="259"/>
      <c r="R878" s="259"/>
      <c r="S878" s="259"/>
      <c r="T878" s="259"/>
      <c r="U878" s="259"/>
      <c r="V878" s="259"/>
      <c r="W878" s="248" t="s">
        <v>263</v>
      </c>
      <c r="X878" s="248"/>
      <c r="Y878" s="248"/>
      <c r="Z878" s="248"/>
      <c r="AA878" s="248"/>
      <c r="AB878" s="248"/>
      <c r="AC878" s="248"/>
      <c r="AD878" s="248"/>
    </row>
    <row r="879" spans="1:30" ht="30" customHeight="1">
      <c r="A879" s="88" t="s">
        <v>142</v>
      </c>
      <c r="B879" s="89"/>
      <c r="C879" s="89"/>
      <c r="D879" s="89"/>
      <c r="E879" s="89"/>
      <c r="F879" s="89"/>
      <c r="G879" s="89"/>
      <c r="H879" s="89"/>
      <c r="I879" s="90"/>
      <c r="J879" s="260" t="s">
        <v>145</v>
      </c>
      <c r="K879" s="261"/>
      <c r="L879" s="261"/>
      <c r="M879" s="261"/>
      <c r="N879" s="261"/>
      <c r="O879" s="261"/>
      <c r="P879" s="261"/>
      <c r="Q879" s="261"/>
      <c r="R879" s="261"/>
      <c r="S879" s="261"/>
      <c r="T879" s="261"/>
      <c r="U879" s="261"/>
      <c r="V879" s="261"/>
      <c r="W879" s="248" t="s">
        <v>264</v>
      </c>
      <c r="X879" s="248"/>
      <c r="Y879" s="248"/>
      <c r="Z879" s="248"/>
      <c r="AA879" s="248"/>
      <c r="AB879" s="248"/>
      <c r="AC879" s="248"/>
      <c r="AD879" s="248"/>
    </row>
    <row r="880" spans="1:30" ht="30" customHeight="1">
      <c r="A880" s="88" t="s">
        <v>143</v>
      </c>
      <c r="B880" s="89"/>
      <c r="C880" s="89"/>
      <c r="D880" s="89"/>
      <c r="E880" s="89"/>
      <c r="F880" s="89"/>
      <c r="G880" s="89"/>
      <c r="H880" s="89"/>
      <c r="I880" s="90"/>
      <c r="J880" s="246" t="s">
        <v>146</v>
      </c>
      <c r="K880" s="247"/>
      <c r="L880" s="247"/>
      <c r="M880" s="247"/>
      <c r="N880" s="247"/>
      <c r="O880" s="247"/>
      <c r="P880" s="247"/>
      <c r="Q880" s="247"/>
      <c r="R880" s="247"/>
      <c r="S880" s="247"/>
      <c r="T880" s="247"/>
      <c r="U880" s="247"/>
      <c r="V880" s="247"/>
      <c r="W880" s="248" t="s">
        <v>147</v>
      </c>
      <c r="X880" s="248"/>
      <c r="Y880" s="248"/>
      <c r="Z880" s="248"/>
      <c r="AA880" s="248"/>
      <c r="AB880" s="248"/>
      <c r="AC880" s="248"/>
      <c r="AD880" s="248"/>
    </row>
  </sheetData>
  <sheetProtection/>
  <mergeCells count="211">
    <mergeCell ref="J879:V879"/>
    <mergeCell ref="W879:AD879"/>
    <mergeCell ref="J880:V880"/>
    <mergeCell ref="W880:AD880"/>
    <mergeCell ref="W876:AD876"/>
    <mergeCell ref="A877:I878"/>
    <mergeCell ref="J877:V877"/>
    <mergeCell ref="W877:AD877"/>
    <mergeCell ref="J878:V878"/>
    <mergeCell ref="W878:AD878"/>
    <mergeCell ref="A872:B872"/>
    <mergeCell ref="D872:E872"/>
    <mergeCell ref="A873:B873"/>
    <mergeCell ref="D873:E873"/>
    <mergeCell ref="A874:E874"/>
    <mergeCell ref="J876:V876"/>
    <mergeCell ref="A852:AD852"/>
    <mergeCell ref="AA863:AD863"/>
    <mergeCell ref="A870:B870"/>
    <mergeCell ref="D870:E870"/>
    <mergeCell ref="A871:B871"/>
    <mergeCell ref="D871:E871"/>
    <mergeCell ref="A763:Z764"/>
    <mergeCell ref="AC763:AC764"/>
    <mergeCell ref="D791:Z791"/>
    <mergeCell ref="B809:Z810"/>
    <mergeCell ref="A824:Z825"/>
    <mergeCell ref="AC824:AC825"/>
    <mergeCell ref="J753:V753"/>
    <mergeCell ref="W753:AD753"/>
    <mergeCell ref="J754:V754"/>
    <mergeCell ref="W754:AD754"/>
    <mergeCell ref="D759:M759"/>
    <mergeCell ref="F761:Y761"/>
    <mergeCell ref="W750:AD750"/>
    <mergeCell ref="A751:I752"/>
    <mergeCell ref="J751:V751"/>
    <mergeCell ref="W751:AD751"/>
    <mergeCell ref="J752:V752"/>
    <mergeCell ref="W752:AD752"/>
    <mergeCell ref="A745:B745"/>
    <mergeCell ref="D745:E745"/>
    <mergeCell ref="A746:B746"/>
    <mergeCell ref="D746:E746"/>
    <mergeCell ref="A748:E748"/>
    <mergeCell ref="J750:V750"/>
    <mergeCell ref="A637:Z638"/>
    <mergeCell ref="AC637:AC638"/>
    <mergeCell ref="A747:B747"/>
    <mergeCell ref="D747:E747"/>
    <mergeCell ref="A698:Z699"/>
    <mergeCell ref="AC698:AC699"/>
    <mergeCell ref="A726:AD726"/>
    <mergeCell ref="AA737:AD737"/>
    <mergeCell ref="A744:B744"/>
    <mergeCell ref="D744:E744"/>
    <mergeCell ref="B557:Z558"/>
    <mergeCell ref="A572:Z573"/>
    <mergeCell ref="AC572:AC573"/>
    <mergeCell ref="A600:AD600"/>
    <mergeCell ref="D665:Z665"/>
    <mergeCell ref="B683:Z684"/>
    <mergeCell ref="J628:V628"/>
    <mergeCell ref="W628:AD628"/>
    <mergeCell ref="D633:M633"/>
    <mergeCell ref="F635:Y635"/>
    <mergeCell ref="A619:B619"/>
    <mergeCell ref="J627:V627"/>
    <mergeCell ref="D621:E621"/>
    <mergeCell ref="A622:E622"/>
    <mergeCell ref="J624:V624"/>
    <mergeCell ref="AA611:AD611"/>
    <mergeCell ref="A446:Z447"/>
    <mergeCell ref="J498:V498"/>
    <mergeCell ref="W627:AD627"/>
    <mergeCell ref="A625:I626"/>
    <mergeCell ref="J625:V625"/>
    <mergeCell ref="W625:AD625"/>
    <mergeCell ref="J626:V626"/>
    <mergeCell ref="W626:AD626"/>
    <mergeCell ref="A618:B618"/>
    <mergeCell ref="D618:E618"/>
    <mergeCell ref="A385:Z386"/>
    <mergeCell ref="AC446:AC447"/>
    <mergeCell ref="W624:AD624"/>
    <mergeCell ref="D619:E619"/>
    <mergeCell ref="AI46:AK46"/>
    <mergeCell ref="A621:B621"/>
    <mergeCell ref="A620:B620"/>
    <mergeCell ref="D620:E620"/>
    <mergeCell ref="D507:M507"/>
    <mergeCell ref="A511:Z512"/>
    <mergeCell ref="J374:V374"/>
    <mergeCell ref="W374:AD374"/>
    <mergeCell ref="A494:B494"/>
    <mergeCell ref="D494:E494"/>
    <mergeCell ref="J375:V375"/>
    <mergeCell ref="W375:AD375"/>
    <mergeCell ref="J376:V376"/>
    <mergeCell ref="W376:AD376"/>
    <mergeCell ref="D381:M381"/>
    <mergeCell ref="F383:Y383"/>
    <mergeCell ref="A369:B369"/>
    <mergeCell ref="D369:E369"/>
    <mergeCell ref="AC511:AC512"/>
    <mergeCell ref="D539:Z539"/>
    <mergeCell ref="A370:E370"/>
    <mergeCell ref="J372:V372"/>
    <mergeCell ref="W372:AD372"/>
    <mergeCell ref="A373:I374"/>
    <mergeCell ref="J373:V373"/>
    <mergeCell ref="W373:AD373"/>
    <mergeCell ref="A366:B366"/>
    <mergeCell ref="D366:E366"/>
    <mergeCell ref="A367:B367"/>
    <mergeCell ref="D367:E367"/>
    <mergeCell ref="A368:B368"/>
    <mergeCell ref="D368:E368"/>
    <mergeCell ref="D287:Z287"/>
    <mergeCell ref="B305:Z306"/>
    <mergeCell ref="A320:Z321"/>
    <mergeCell ref="AC320:AC321"/>
    <mergeCell ref="A348:AD348"/>
    <mergeCell ref="AA359:AD359"/>
    <mergeCell ref="J249:V249"/>
    <mergeCell ref="W249:AD249"/>
    <mergeCell ref="J250:V250"/>
    <mergeCell ref="W250:AD250"/>
    <mergeCell ref="D255:M255"/>
    <mergeCell ref="A259:Z260"/>
    <mergeCell ref="AC259:AC260"/>
    <mergeCell ref="F257:Y257"/>
    <mergeCell ref="A244:E244"/>
    <mergeCell ref="J246:V246"/>
    <mergeCell ref="W246:AD246"/>
    <mergeCell ref="A247:I248"/>
    <mergeCell ref="J247:V247"/>
    <mergeCell ref="W247:AD247"/>
    <mergeCell ref="J248:V248"/>
    <mergeCell ref="W248:AD248"/>
    <mergeCell ref="A241:B241"/>
    <mergeCell ref="D241:E241"/>
    <mergeCell ref="A242:B242"/>
    <mergeCell ref="D242:E242"/>
    <mergeCell ref="A243:B243"/>
    <mergeCell ref="D243:E243"/>
    <mergeCell ref="A118:E118"/>
    <mergeCell ref="AA233:AD233"/>
    <mergeCell ref="A240:B240"/>
    <mergeCell ref="D240:E240"/>
    <mergeCell ref="D161:Z161"/>
    <mergeCell ref="B179:Z180"/>
    <mergeCell ref="A194:Z195"/>
    <mergeCell ref="AC194:AC195"/>
    <mergeCell ref="A222:AD222"/>
    <mergeCell ref="F131:Y131"/>
    <mergeCell ref="D115:E115"/>
    <mergeCell ref="D116:E116"/>
    <mergeCell ref="D3:M3"/>
    <mergeCell ref="AA107:AD107"/>
    <mergeCell ref="D35:Z35"/>
    <mergeCell ref="F5:Y5"/>
    <mergeCell ref="AC68:AC69"/>
    <mergeCell ref="AC7:AC8"/>
    <mergeCell ref="A7:Z8"/>
    <mergeCell ref="D129:M129"/>
    <mergeCell ref="W120:AD120"/>
    <mergeCell ref="W124:AD124"/>
    <mergeCell ref="J123:V123"/>
    <mergeCell ref="W123:AD123"/>
    <mergeCell ref="J124:V124"/>
    <mergeCell ref="J122:V122"/>
    <mergeCell ref="J121:V121"/>
    <mergeCell ref="A133:Z134"/>
    <mergeCell ref="AC133:AC134"/>
    <mergeCell ref="B53:Z54"/>
    <mergeCell ref="A114:B114"/>
    <mergeCell ref="A115:B115"/>
    <mergeCell ref="A116:B116"/>
    <mergeCell ref="A96:AD96"/>
    <mergeCell ref="D114:E114"/>
    <mergeCell ref="A117:B117"/>
    <mergeCell ref="A68:Z69"/>
    <mergeCell ref="D117:E117"/>
    <mergeCell ref="F509:Y509"/>
    <mergeCell ref="J120:V120"/>
    <mergeCell ref="W122:AD122"/>
    <mergeCell ref="W121:AD121"/>
    <mergeCell ref="A121:I122"/>
    <mergeCell ref="AC385:AC386"/>
    <mergeCell ref="D413:Z413"/>
    <mergeCell ref="B431:Z432"/>
    <mergeCell ref="A496:E496"/>
    <mergeCell ref="A474:AD474"/>
    <mergeCell ref="AA485:AD485"/>
    <mergeCell ref="A495:B495"/>
    <mergeCell ref="D495:E495"/>
    <mergeCell ref="A492:B492"/>
    <mergeCell ref="D492:E492"/>
    <mergeCell ref="A493:B493"/>
    <mergeCell ref="D493:E493"/>
    <mergeCell ref="J502:V502"/>
    <mergeCell ref="W502:AD502"/>
    <mergeCell ref="W498:AD498"/>
    <mergeCell ref="A499:I500"/>
    <mergeCell ref="J499:V499"/>
    <mergeCell ref="W499:AD499"/>
    <mergeCell ref="J500:V500"/>
    <mergeCell ref="W500:AD500"/>
    <mergeCell ref="J501:V501"/>
    <mergeCell ref="W501:AD501"/>
  </mergeCells>
  <printOptions horizontalCentered="1"/>
  <pageMargins left="0.25" right="0.25" top="1" bottom="0.5" header="0.5" footer="0.5"/>
  <pageSetup horizontalDpi="300" verticalDpi="300" orientation="portrait" paperSize="139" r:id="rId2"/>
  <drawing r:id="rId1"/>
</worksheet>
</file>

<file path=xl/worksheets/sheet4.xml><?xml version="1.0" encoding="utf-8"?>
<worksheet xmlns="http://schemas.openxmlformats.org/spreadsheetml/2006/main" xmlns:r="http://schemas.openxmlformats.org/officeDocument/2006/relationships">
  <dimension ref="A1:AD628"/>
  <sheetViews>
    <sheetView showGridLines="0" zoomScalePageLayoutView="0" workbookViewId="0" topLeftCell="A523">
      <selection activeCell="AA543" sqref="AA543"/>
    </sheetView>
  </sheetViews>
  <sheetFormatPr defaultColWidth="2.7109375" defaultRowHeight="12.75"/>
  <cols>
    <col min="1" max="2" width="2.7109375" style="65" customWidth="1"/>
    <col min="3" max="3" width="3.421875" style="65" customWidth="1"/>
    <col min="4" max="26" width="2.7109375" style="65" customWidth="1"/>
    <col min="27" max="27" width="7.00390625" style="65" bestFit="1" customWidth="1"/>
    <col min="28" max="28" width="7.28125" style="65" customWidth="1"/>
    <col min="29" max="29" width="7.00390625" style="65" bestFit="1" customWidth="1"/>
    <col min="30" max="30" width="9.00390625" style="65" customWidth="1"/>
    <col min="31" max="16384" width="2.7109375" style="65" customWidth="1"/>
  </cols>
  <sheetData>
    <row r="1" spans="1:8" ht="12.75">
      <c r="A1" s="65" t="s">
        <v>37</v>
      </c>
      <c r="H1" s="65" t="s">
        <v>38</v>
      </c>
    </row>
    <row r="3" spans="1:17" ht="12.75">
      <c r="A3" s="65" t="s">
        <v>39</v>
      </c>
      <c r="D3" s="300" t="s">
        <v>239</v>
      </c>
      <c r="E3" s="300"/>
      <c r="F3" s="300"/>
      <c r="G3" s="300"/>
      <c r="H3" s="300"/>
      <c r="I3" s="300"/>
      <c r="J3" s="300"/>
      <c r="K3" s="300"/>
      <c r="L3" s="300"/>
      <c r="M3" s="300"/>
      <c r="N3" s="65" t="s">
        <v>40</v>
      </c>
      <c r="Q3" s="65" t="s">
        <v>41</v>
      </c>
    </row>
    <row r="4" spans="1:15" ht="12.75">
      <c r="A4" s="65" t="s">
        <v>42</v>
      </c>
      <c r="H4" s="65" t="s">
        <v>43</v>
      </c>
      <c r="O4" s="65" t="s">
        <v>44</v>
      </c>
    </row>
    <row r="5" spans="1:25" ht="12.75">
      <c r="A5" s="65" t="s">
        <v>45</v>
      </c>
      <c r="F5" s="296" t="s">
        <v>262</v>
      </c>
      <c r="G5" s="296"/>
      <c r="H5" s="296"/>
      <c r="I5" s="296"/>
      <c r="J5" s="296"/>
      <c r="K5" s="296"/>
      <c r="L5" s="296"/>
      <c r="M5" s="296"/>
      <c r="N5" s="296"/>
      <c r="O5" s="296"/>
      <c r="P5" s="296"/>
      <c r="Q5" s="296"/>
      <c r="R5" s="296"/>
      <c r="S5" s="296"/>
      <c r="T5" s="296"/>
      <c r="U5" s="296"/>
      <c r="V5" s="296"/>
      <c r="W5" s="296"/>
      <c r="X5" s="296"/>
      <c r="Y5" s="296"/>
    </row>
    <row r="6" spans="1:30" ht="12.7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row>
    <row r="7" spans="1:30" ht="12.75">
      <c r="A7" s="291" t="s">
        <v>46</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97" t="s">
        <v>47</v>
      </c>
      <c r="AB7" s="97" t="s">
        <v>50</v>
      </c>
      <c r="AC7" s="268" t="s">
        <v>49</v>
      </c>
      <c r="AD7" s="9" t="s">
        <v>99</v>
      </c>
    </row>
    <row r="8" spans="1:30" ht="12.75">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8" t="s">
        <v>48</v>
      </c>
      <c r="AB8" s="8" t="s">
        <v>51</v>
      </c>
      <c r="AC8" s="269"/>
      <c r="AD8" s="8" t="s">
        <v>48</v>
      </c>
    </row>
    <row r="9" spans="1:30" ht="12.75">
      <c r="A9" s="71" t="s">
        <v>52</v>
      </c>
      <c r="B9" s="65" t="s">
        <v>53</v>
      </c>
      <c r="AA9" s="139"/>
      <c r="AB9" s="140"/>
      <c r="AC9" s="140"/>
      <c r="AD9" s="141"/>
    </row>
    <row r="10" spans="2:30" ht="12.75">
      <c r="B10" s="65" t="s">
        <v>54</v>
      </c>
      <c r="C10" s="65" t="s">
        <v>55</v>
      </c>
      <c r="AA10" s="142"/>
      <c r="AB10" s="143"/>
      <c r="AC10" s="143"/>
      <c r="AD10" s="144"/>
    </row>
    <row r="11" spans="3:30" ht="12" customHeight="1">
      <c r="C11" s="32">
        <v>1</v>
      </c>
      <c r="D11" s="82" t="s">
        <v>56</v>
      </c>
      <c r="E11" s="83"/>
      <c r="F11" s="83"/>
      <c r="G11" s="83"/>
      <c r="H11" s="83"/>
      <c r="I11" s="83"/>
      <c r="J11" s="83"/>
      <c r="K11" s="83"/>
      <c r="L11" s="83"/>
      <c r="M11" s="83"/>
      <c r="N11" s="83"/>
      <c r="O11" s="83"/>
      <c r="P11" s="83"/>
      <c r="Q11" s="83"/>
      <c r="R11" s="83"/>
      <c r="S11" s="83"/>
      <c r="T11" s="83"/>
      <c r="U11" s="83"/>
      <c r="V11" s="83"/>
      <c r="W11" s="83"/>
      <c r="X11" s="83"/>
      <c r="Y11" s="83"/>
      <c r="Z11" s="145"/>
      <c r="AA11" s="146">
        <v>8</v>
      </c>
      <c r="AB11" s="146">
        <v>8</v>
      </c>
      <c r="AC11" s="147">
        <f aca="true" t="shared" si="0" ref="AC11:AC21">AVERAGE(AA11:AB11)</f>
        <v>8</v>
      </c>
      <c r="AD11" s="105" t="str">
        <f aca="true" t="shared" si="1" ref="AD11:AD21">IF(AC11&gt;=8.6,"O",IF(AC11&gt;=6.6,"VS",IF(AC11&gt;=4.6,"S",IF(AC11&gt;=2.6,"U",IF(AC11&gt;=2.59,"P")))))</f>
        <v>VS</v>
      </c>
    </row>
    <row r="12" spans="3:30" ht="12" customHeight="1">
      <c r="C12" s="32">
        <v>2</v>
      </c>
      <c r="D12" s="33" t="s">
        <v>100</v>
      </c>
      <c r="E12" s="83"/>
      <c r="F12" s="83"/>
      <c r="G12" s="83"/>
      <c r="H12" s="83"/>
      <c r="I12" s="83"/>
      <c r="J12" s="83"/>
      <c r="K12" s="83"/>
      <c r="L12" s="83"/>
      <c r="M12" s="83"/>
      <c r="N12" s="83"/>
      <c r="O12" s="83"/>
      <c r="P12" s="83"/>
      <c r="Q12" s="83"/>
      <c r="R12" s="83"/>
      <c r="S12" s="83"/>
      <c r="T12" s="83"/>
      <c r="U12" s="83"/>
      <c r="V12" s="83"/>
      <c r="W12" s="83"/>
      <c r="X12" s="83"/>
      <c r="Y12" s="83"/>
      <c r="Z12" s="145"/>
      <c r="AA12" s="146">
        <v>8</v>
      </c>
      <c r="AB12" s="146">
        <v>8</v>
      </c>
      <c r="AC12" s="147">
        <f t="shared" si="0"/>
        <v>8</v>
      </c>
      <c r="AD12" s="105" t="str">
        <f t="shared" si="1"/>
        <v>VS</v>
      </c>
    </row>
    <row r="13" spans="3:30" ht="12" customHeight="1">
      <c r="C13" s="32">
        <v>3</v>
      </c>
      <c r="D13" s="82" t="s">
        <v>57</v>
      </c>
      <c r="E13" s="83"/>
      <c r="F13" s="83"/>
      <c r="G13" s="83"/>
      <c r="H13" s="83"/>
      <c r="I13" s="83"/>
      <c r="J13" s="83"/>
      <c r="K13" s="83"/>
      <c r="L13" s="83"/>
      <c r="M13" s="83"/>
      <c r="N13" s="83"/>
      <c r="O13" s="83"/>
      <c r="P13" s="83"/>
      <c r="Q13" s="83"/>
      <c r="R13" s="83"/>
      <c r="S13" s="83"/>
      <c r="T13" s="83"/>
      <c r="U13" s="83"/>
      <c r="V13" s="83"/>
      <c r="W13" s="83"/>
      <c r="X13" s="83"/>
      <c r="Y13" s="83"/>
      <c r="Z13" s="145"/>
      <c r="AA13" s="146">
        <v>8</v>
      </c>
      <c r="AB13" s="146">
        <v>8</v>
      </c>
      <c r="AC13" s="147">
        <f t="shared" si="0"/>
        <v>8</v>
      </c>
      <c r="AD13" s="105" t="str">
        <f t="shared" si="1"/>
        <v>VS</v>
      </c>
    </row>
    <row r="14" spans="3:30" ht="12" customHeight="1">
      <c r="C14" s="32">
        <v>4</v>
      </c>
      <c r="D14" s="82" t="s">
        <v>58</v>
      </c>
      <c r="E14" s="83"/>
      <c r="F14" s="83"/>
      <c r="G14" s="83"/>
      <c r="H14" s="83"/>
      <c r="I14" s="83"/>
      <c r="J14" s="83"/>
      <c r="K14" s="83"/>
      <c r="L14" s="83"/>
      <c r="M14" s="83"/>
      <c r="N14" s="83"/>
      <c r="O14" s="83"/>
      <c r="P14" s="83"/>
      <c r="Q14" s="83"/>
      <c r="R14" s="83"/>
      <c r="S14" s="83"/>
      <c r="T14" s="83"/>
      <c r="U14" s="83"/>
      <c r="V14" s="83"/>
      <c r="W14" s="83"/>
      <c r="X14" s="83"/>
      <c r="Y14" s="83"/>
      <c r="Z14" s="145"/>
      <c r="AA14" s="146">
        <v>8</v>
      </c>
      <c r="AB14" s="146">
        <v>8</v>
      </c>
      <c r="AC14" s="147">
        <f t="shared" si="0"/>
        <v>8</v>
      </c>
      <c r="AD14" s="105" t="str">
        <f t="shared" si="1"/>
        <v>VS</v>
      </c>
    </row>
    <row r="15" spans="3:30" ht="12" customHeight="1">
      <c r="C15" s="32">
        <v>5</v>
      </c>
      <c r="D15" s="82" t="s">
        <v>59</v>
      </c>
      <c r="E15" s="83"/>
      <c r="F15" s="83"/>
      <c r="G15" s="83"/>
      <c r="H15" s="83"/>
      <c r="I15" s="83"/>
      <c r="J15" s="83"/>
      <c r="K15" s="83"/>
      <c r="L15" s="83"/>
      <c r="M15" s="83"/>
      <c r="N15" s="83"/>
      <c r="O15" s="83"/>
      <c r="P15" s="83"/>
      <c r="Q15" s="83"/>
      <c r="R15" s="83"/>
      <c r="S15" s="83"/>
      <c r="T15" s="83"/>
      <c r="U15" s="83"/>
      <c r="V15" s="83"/>
      <c r="W15" s="83"/>
      <c r="X15" s="83"/>
      <c r="Y15" s="83"/>
      <c r="Z15" s="145"/>
      <c r="AA15" s="146">
        <v>8</v>
      </c>
      <c r="AB15" s="146">
        <v>8</v>
      </c>
      <c r="AC15" s="147">
        <f t="shared" si="0"/>
        <v>8</v>
      </c>
      <c r="AD15" s="105" t="str">
        <f t="shared" si="1"/>
        <v>VS</v>
      </c>
    </row>
    <row r="16" spans="3:30" ht="12" customHeight="1">
      <c r="C16" s="32">
        <v>6</v>
      </c>
      <c r="D16" s="82" t="s">
        <v>60</v>
      </c>
      <c r="E16" s="83"/>
      <c r="F16" s="83"/>
      <c r="G16" s="83"/>
      <c r="H16" s="83"/>
      <c r="I16" s="83"/>
      <c r="J16" s="83"/>
      <c r="K16" s="83"/>
      <c r="L16" s="83"/>
      <c r="M16" s="83"/>
      <c r="N16" s="83"/>
      <c r="O16" s="83"/>
      <c r="P16" s="83"/>
      <c r="Q16" s="83"/>
      <c r="R16" s="83"/>
      <c r="S16" s="83"/>
      <c r="T16" s="83"/>
      <c r="U16" s="83"/>
      <c r="V16" s="83"/>
      <c r="W16" s="83"/>
      <c r="X16" s="83"/>
      <c r="Y16" s="83"/>
      <c r="Z16" s="145"/>
      <c r="AA16" s="146">
        <v>8</v>
      </c>
      <c r="AB16" s="146">
        <v>8</v>
      </c>
      <c r="AC16" s="147">
        <f t="shared" si="0"/>
        <v>8</v>
      </c>
      <c r="AD16" s="105" t="str">
        <f t="shared" si="1"/>
        <v>VS</v>
      </c>
    </row>
    <row r="17" spans="3:30" ht="12" customHeight="1">
      <c r="C17" s="32">
        <v>7</v>
      </c>
      <c r="D17" s="82" t="s">
        <v>61</v>
      </c>
      <c r="E17" s="83"/>
      <c r="F17" s="83"/>
      <c r="G17" s="83"/>
      <c r="H17" s="83"/>
      <c r="I17" s="83"/>
      <c r="J17" s="83"/>
      <c r="K17" s="83"/>
      <c r="L17" s="83"/>
      <c r="M17" s="83"/>
      <c r="N17" s="83"/>
      <c r="O17" s="83"/>
      <c r="P17" s="83"/>
      <c r="Q17" s="83"/>
      <c r="R17" s="83"/>
      <c r="S17" s="83"/>
      <c r="T17" s="83"/>
      <c r="U17" s="83"/>
      <c r="V17" s="83"/>
      <c r="W17" s="83"/>
      <c r="X17" s="83"/>
      <c r="Y17" s="83"/>
      <c r="Z17" s="145"/>
      <c r="AA17" s="146">
        <v>8</v>
      </c>
      <c r="AB17" s="146">
        <v>8</v>
      </c>
      <c r="AC17" s="147">
        <f t="shared" si="0"/>
        <v>8</v>
      </c>
      <c r="AD17" s="105" t="str">
        <f t="shared" si="1"/>
        <v>VS</v>
      </c>
    </row>
    <row r="18" spans="3:30" ht="12" customHeight="1">
      <c r="C18" s="32">
        <v>8</v>
      </c>
      <c r="D18" s="82" t="s">
        <v>62</v>
      </c>
      <c r="E18" s="83"/>
      <c r="F18" s="83"/>
      <c r="G18" s="83"/>
      <c r="H18" s="83"/>
      <c r="I18" s="83"/>
      <c r="J18" s="83"/>
      <c r="K18" s="83"/>
      <c r="L18" s="83"/>
      <c r="M18" s="83"/>
      <c r="N18" s="83"/>
      <c r="O18" s="83"/>
      <c r="P18" s="83"/>
      <c r="Q18" s="83"/>
      <c r="R18" s="83"/>
      <c r="S18" s="83"/>
      <c r="T18" s="83"/>
      <c r="U18" s="83"/>
      <c r="V18" s="83"/>
      <c r="W18" s="83"/>
      <c r="X18" s="83"/>
      <c r="Y18" s="83"/>
      <c r="Z18" s="145"/>
      <c r="AA18" s="146">
        <v>8</v>
      </c>
      <c r="AB18" s="146">
        <v>8</v>
      </c>
      <c r="AC18" s="147">
        <f t="shared" si="0"/>
        <v>8</v>
      </c>
      <c r="AD18" s="105" t="str">
        <f t="shared" si="1"/>
        <v>VS</v>
      </c>
    </row>
    <row r="19" spans="3:30" ht="12" customHeight="1">
      <c r="C19" s="32">
        <v>9</v>
      </c>
      <c r="D19" s="82" t="s">
        <v>63</v>
      </c>
      <c r="E19" s="83"/>
      <c r="F19" s="83"/>
      <c r="G19" s="83"/>
      <c r="H19" s="83"/>
      <c r="I19" s="83"/>
      <c r="J19" s="83"/>
      <c r="K19" s="83"/>
      <c r="L19" s="83"/>
      <c r="M19" s="83"/>
      <c r="N19" s="83"/>
      <c r="O19" s="83"/>
      <c r="P19" s="83"/>
      <c r="Q19" s="83"/>
      <c r="R19" s="83"/>
      <c r="S19" s="83"/>
      <c r="T19" s="83"/>
      <c r="U19" s="83"/>
      <c r="V19" s="83"/>
      <c r="W19" s="83"/>
      <c r="X19" s="83"/>
      <c r="Y19" s="83"/>
      <c r="Z19" s="145"/>
      <c r="AA19" s="146">
        <v>8</v>
      </c>
      <c r="AB19" s="146">
        <v>8</v>
      </c>
      <c r="AC19" s="147">
        <f t="shared" si="0"/>
        <v>8</v>
      </c>
      <c r="AD19" s="105" t="str">
        <f t="shared" si="1"/>
        <v>VS</v>
      </c>
    </row>
    <row r="20" spans="3:30" ht="12" customHeight="1">
      <c r="C20" s="32">
        <v>10</v>
      </c>
      <c r="D20" s="82" t="s">
        <v>64</v>
      </c>
      <c r="E20" s="83"/>
      <c r="F20" s="83"/>
      <c r="G20" s="83"/>
      <c r="H20" s="83"/>
      <c r="I20" s="83"/>
      <c r="J20" s="83"/>
      <c r="K20" s="83"/>
      <c r="L20" s="83"/>
      <c r="M20" s="83"/>
      <c r="N20" s="83"/>
      <c r="O20" s="83"/>
      <c r="P20" s="83"/>
      <c r="Q20" s="83"/>
      <c r="R20" s="83"/>
      <c r="S20" s="83"/>
      <c r="T20" s="83"/>
      <c r="U20" s="83"/>
      <c r="V20" s="83"/>
      <c r="W20" s="83"/>
      <c r="X20" s="83"/>
      <c r="Y20" s="83"/>
      <c r="Z20" s="145"/>
      <c r="AA20" s="146">
        <v>8</v>
      </c>
      <c r="AB20" s="146">
        <v>8</v>
      </c>
      <c r="AC20" s="147">
        <f t="shared" si="0"/>
        <v>8</v>
      </c>
      <c r="AD20" s="105" t="str">
        <f t="shared" si="1"/>
        <v>VS</v>
      </c>
    </row>
    <row r="21" spans="3:30" ht="12" customHeight="1">
      <c r="C21" s="32">
        <v>11</v>
      </c>
      <c r="D21" s="82" t="s">
        <v>65</v>
      </c>
      <c r="E21" s="83"/>
      <c r="F21" s="83"/>
      <c r="G21" s="83"/>
      <c r="H21" s="83"/>
      <c r="I21" s="83"/>
      <c r="J21" s="83"/>
      <c r="K21" s="83"/>
      <c r="L21" s="83"/>
      <c r="M21" s="83"/>
      <c r="N21" s="83"/>
      <c r="O21" s="83"/>
      <c r="P21" s="83"/>
      <c r="Q21" s="83"/>
      <c r="R21" s="83"/>
      <c r="S21" s="83"/>
      <c r="T21" s="83"/>
      <c r="U21" s="83"/>
      <c r="V21" s="83"/>
      <c r="W21" s="83"/>
      <c r="X21" s="83"/>
      <c r="Y21" s="83"/>
      <c r="Z21" s="145"/>
      <c r="AA21" s="146">
        <v>8</v>
      </c>
      <c r="AB21" s="146">
        <v>8</v>
      </c>
      <c r="AC21" s="147">
        <f t="shared" si="0"/>
        <v>8</v>
      </c>
      <c r="AD21" s="105" t="str">
        <f t="shared" si="1"/>
        <v>VS</v>
      </c>
    </row>
    <row r="22" spans="3:30" ht="12" customHeight="1">
      <c r="C22" s="13"/>
      <c r="D22" s="148" t="s">
        <v>66</v>
      </c>
      <c r="E22" s="83"/>
      <c r="F22" s="83"/>
      <c r="G22" s="83"/>
      <c r="H22" s="83"/>
      <c r="I22" s="83"/>
      <c r="J22" s="83"/>
      <c r="K22" s="83"/>
      <c r="L22" s="83"/>
      <c r="M22" s="83"/>
      <c r="N22" s="83"/>
      <c r="O22" s="83"/>
      <c r="P22" s="83"/>
      <c r="Q22" s="83"/>
      <c r="R22" s="83"/>
      <c r="S22" s="83"/>
      <c r="T22" s="83"/>
      <c r="U22" s="83"/>
      <c r="V22" s="83"/>
      <c r="W22" s="83"/>
      <c r="X22" s="83"/>
      <c r="Y22" s="83"/>
      <c r="Z22" s="145"/>
      <c r="AA22" s="149"/>
      <c r="AB22" s="149"/>
      <c r="AC22" s="150"/>
      <c r="AD22" s="149"/>
    </row>
    <row r="23" spans="3:30" ht="12" customHeight="1">
      <c r="C23" s="32">
        <v>12</v>
      </c>
      <c r="D23" s="82" t="s">
        <v>101</v>
      </c>
      <c r="E23" s="83"/>
      <c r="F23" s="83"/>
      <c r="G23" s="83"/>
      <c r="H23" s="83"/>
      <c r="I23" s="83"/>
      <c r="J23" s="83"/>
      <c r="K23" s="83"/>
      <c r="L23" s="83"/>
      <c r="M23" s="83"/>
      <c r="N23" s="83"/>
      <c r="O23" s="83"/>
      <c r="P23" s="83"/>
      <c r="Q23" s="83"/>
      <c r="R23" s="83"/>
      <c r="S23" s="83"/>
      <c r="T23" s="83"/>
      <c r="U23" s="83"/>
      <c r="V23" s="83"/>
      <c r="W23" s="83"/>
      <c r="X23" s="83"/>
      <c r="Y23" s="83"/>
      <c r="Z23" s="145"/>
      <c r="AA23" s="146">
        <v>8</v>
      </c>
      <c r="AB23" s="146">
        <v>8</v>
      </c>
      <c r="AC23" s="147">
        <f>AVERAGE(AA23:AB23)</f>
        <v>8</v>
      </c>
      <c r="AD23" s="105" t="str">
        <f>IF(AC23&gt;=8.6,"O",IF(AC23&gt;=6.6,"VS",IF(AC23&gt;=4.6,"S",IF(AC23&gt;=2.6,"U",IF(AC23&gt;=2.59,"P")))))</f>
        <v>VS</v>
      </c>
    </row>
    <row r="24" spans="3:30" ht="12" customHeight="1">
      <c r="C24" s="32">
        <v>13</v>
      </c>
      <c r="D24" s="82" t="s">
        <v>67</v>
      </c>
      <c r="E24" s="83"/>
      <c r="F24" s="83"/>
      <c r="G24" s="83"/>
      <c r="H24" s="83"/>
      <c r="I24" s="83"/>
      <c r="J24" s="83"/>
      <c r="K24" s="83"/>
      <c r="L24" s="83"/>
      <c r="M24" s="83"/>
      <c r="N24" s="83"/>
      <c r="O24" s="83"/>
      <c r="P24" s="83"/>
      <c r="Q24" s="83"/>
      <c r="R24" s="83"/>
      <c r="S24" s="83"/>
      <c r="T24" s="83"/>
      <c r="U24" s="83"/>
      <c r="V24" s="83"/>
      <c r="W24" s="83"/>
      <c r="X24" s="83"/>
      <c r="Y24" s="83"/>
      <c r="Z24" s="145"/>
      <c r="AA24" s="146">
        <v>8</v>
      </c>
      <c r="AB24" s="146">
        <v>8</v>
      </c>
      <c r="AC24" s="147">
        <f>AVERAGE(AA24:AB24)</f>
        <v>8</v>
      </c>
      <c r="AD24" s="105" t="str">
        <f>IF(AC24&gt;=8.6,"O",IF(AC24&gt;=6.6,"VS",IF(AC24&gt;=4.6,"S",IF(AC24&gt;=2.6,"U",IF(AC24&gt;=2.59,"P")))))</f>
        <v>VS</v>
      </c>
    </row>
    <row r="25" spans="3:30" ht="12" customHeight="1">
      <c r="C25" s="32">
        <v>14</v>
      </c>
      <c r="D25" s="82" t="s">
        <v>102</v>
      </c>
      <c r="E25" s="83"/>
      <c r="F25" s="83"/>
      <c r="G25" s="83"/>
      <c r="H25" s="83"/>
      <c r="I25" s="83"/>
      <c r="J25" s="83"/>
      <c r="K25" s="83"/>
      <c r="L25" s="83"/>
      <c r="M25" s="83"/>
      <c r="N25" s="83"/>
      <c r="O25" s="83"/>
      <c r="P25" s="83"/>
      <c r="Q25" s="83"/>
      <c r="R25" s="83"/>
      <c r="S25" s="83"/>
      <c r="T25" s="83"/>
      <c r="U25" s="83"/>
      <c r="V25" s="83"/>
      <c r="W25" s="83"/>
      <c r="X25" s="83"/>
      <c r="Y25" s="83"/>
      <c r="Z25" s="145"/>
      <c r="AA25" s="146">
        <v>8</v>
      </c>
      <c r="AB25" s="146">
        <v>8</v>
      </c>
      <c r="AC25" s="147">
        <f>AVERAGE(AA25:AB25)</f>
        <v>8</v>
      </c>
      <c r="AD25" s="105" t="str">
        <f>IF(AC25&gt;=8.6,"O",IF(AC25&gt;=6.6,"VS",IF(AC25&gt;=4.6,"S",IF(AC25&gt;=2.6,"U",IF(AC25&gt;=2.59,"P")))))</f>
        <v>VS</v>
      </c>
    </row>
    <row r="26" spans="3:30" ht="12" customHeight="1">
      <c r="C26" s="13"/>
      <c r="D26" s="148" t="s">
        <v>68</v>
      </c>
      <c r="E26" s="83"/>
      <c r="F26" s="83"/>
      <c r="G26" s="83"/>
      <c r="H26" s="83"/>
      <c r="I26" s="83"/>
      <c r="J26" s="83"/>
      <c r="K26" s="83"/>
      <c r="L26" s="83"/>
      <c r="M26" s="83"/>
      <c r="N26" s="83"/>
      <c r="O26" s="83"/>
      <c r="P26" s="83"/>
      <c r="Q26" s="83"/>
      <c r="R26" s="83"/>
      <c r="S26" s="83"/>
      <c r="T26" s="83"/>
      <c r="U26" s="83"/>
      <c r="V26" s="83"/>
      <c r="W26" s="83"/>
      <c r="X26" s="83"/>
      <c r="Y26" s="83"/>
      <c r="Z26" s="145"/>
      <c r="AA26" s="149"/>
      <c r="AB26" s="149"/>
      <c r="AC26" s="150"/>
      <c r="AD26" s="149"/>
    </row>
    <row r="27" spans="3:30" ht="12" customHeight="1">
      <c r="C27" s="32">
        <v>15</v>
      </c>
      <c r="D27" s="82" t="s">
        <v>69</v>
      </c>
      <c r="E27" s="83"/>
      <c r="F27" s="83"/>
      <c r="G27" s="83"/>
      <c r="H27" s="83"/>
      <c r="I27" s="83"/>
      <c r="J27" s="83"/>
      <c r="K27" s="83"/>
      <c r="L27" s="83"/>
      <c r="M27" s="83"/>
      <c r="N27" s="83"/>
      <c r="O27" s="83"/>
      <c r="P27" s="83"/>
      <c r="Q27" s="83"/>
      <c r="R27" s="83"/>
      <c r="S27" s="83"/>
      <c r="T27" s="83"/>
      <c r="U27" s="83"/>
      <c r="V27" s="83"/>
      <c r="W27" s="83"/>
      <c r="X27" s="83"/>
      <c r="Y27" s="83"/>
      <c r="Z27" s="145"/>
      <c r="AA27" s="146">
        <v>10</v>
      </c>
      <c r="AB27" s="146">
        <v>10</v>
      </c>
      <c r="AC27" s="147">
        <f>AVERAGE(AA27:AB27)</f>
        <v>10</v>
      </c>
      <c r="AD27" s="105" t="str">
        <f>IF(AC27&gt;=8.6,"O",IF(AC27&gt;=6.6,"VS",IF(AC27&gt;=4.6,"S",IF(AC27&gt;=2.6,"U",IF(AC27&gt;=2.59,"P")))))</f>
        <v>O</v>
      </c>
    </row>
    <row r="28" spans="3:30" ht="12" customHeight="1">
      <c r="C28" s="32">
        <v>16</v>
      </c>
      <c r="D28" s="82" t="s">
        <v>103</v>
      </c>
      <c r="E28" s="83"/>
      <c r="F28" s="83"/>
      <c r="G28" s="83"/>
      <c r="H28" s="83"/>
      <c r="I28" s="83"/>
      <c r="J28" s="83"/>
      <c r="K28" s="83"/>
      <c r="L28" s="83"/>
      <c r="M28" s="83"/>
      <c r="N28" s="83"/>
      <c r="O28" s="83"/>
      <c r="P28" s="83"/>
      <c r="Q28" s="83"/>
      <c r="R28" s="83"/>
      <c r="S28" s="83"/>
      <c r="T28" s="83"/>
      <c r="U28" s="83"/>
      <c r="V28" s="83"/>
      <c r="W28" s="83"/>
      <c r="X28" s="83"/>
      <c r="Y28" s="83"/>
      <c r="Z28" s="145"/>
      <c r="AA28" s="146">
        <v>8</v>
      </c>
      <c r="AB28" s="146">
        <v>8</v>
      </c>
      <c r="AC28" s="147">
        <f>AVERAGE(AA28:AB28)</f>
        <v>8</v>
      </c>
      <c r="AD28" s="105" t="str">
        <f>IF(AC28&gt;=8.6,"O",IF(AC28&gt;=6.6,"VS",IF(AC28&gt;=4.6,"S",IF(AC28&gt;=2.6,"U",IF(AC28&gt;=2.59,"P")))))</f>
        <v>VS</v>
      </c>
    </row>
    <row r="29" spans="3:30" ht="12.75">
      <c r="C29" s="151"/>
      <c r="D29" s="152" t="s">
        <v>70</v>
      </c>
      <c r="E29" s="151"/>
      <c r="F29" s="151"/>
      <c r="G29" s="151"/>
      <c r="H29" s="151"/>
      <c r="I29" s="151"/>
      <c r="J29" s="151"/>
      <c r="K29" s="151"/>
      <c r="L29" s="151"/>
      <c r="M29" s="151"/>
      <c r="N29" s="151"/>
      <c r="O29" s="151"/>
      <c r="P29" s="151"/>
      <c r="Q29" s="151"/>
      <c r="R29" s="151"/>
      <c r="S29" s="151"/>
      <c r="T29" s="151"/>
      <c r="U29" s="151"/>
      <c r="V29" s="151"/>
      <c r="W29" s="151"/>
      <c r="X29" s="151"/>
      <c r="Y29" s="151"/>
      <c r="Z29" s="151"/>
      <c r="AA29" s="146">
        <f>SUM(AA11:AA28)</f>
        <v>130</v>
      </c>
      <c r="AB29" s="146">
        <f>SUM(AB11:AB28)</f>
        <v>130</v>
      </c>
      <c r="AC29" s="153">
        <f>AVERAGE(AA29:AB29)</f>
        <v>130</v>
      </c>
      <c r="AD29" s="146"/>
    </row>
    <row r="30" spans="3:30" ht="12.75">
      <c r="C30" s="151"/>
      <c r="D30" s="35" t="s">
        <v>218</v>
      </c>
      <c r="AA30" s="154">
        <f>AVERAGE(AA11:AA28)*45%</f>
        <v>3.65625</v>
      </c>
      <c r="AB30" s="154">
        <f>AVERAGE(AB11:AB28)*45%</f>
        <v>3.65625</v>
      </c>
      <c r="AC30" s="155">
        <f>AVERAGE(AA30:AB30)</f>
        <v>3.65625</v>
      </c>
      <c r="AD30" s="108"/>
    </row>
    <row r="31" spans="2:3" ht="12.75">
      <c r="B31" s="65" t="s">
        <v>71</v>
      </c>
      <c r="C31" s="65" t="s">
        <v>72</v>
      </c>
    </row>
    <row r="32" spans="3:30" ht="12" customHeight="1">
      <c r="C32" s="32">
        <v>1</v>
      </c>
      <c r="D32" s="82" t="s">
        <v>73</v>
      </c>
      <c r="E32" s="83"/>
      <c r="F32" s="83"/>
      <c r="G32" s="83"/>
      <c r="H32" s="83"/>
      <c r="I32" s="83"/>
      <c r="J32" s="83"/>
      <c r="K32" s="83"/>
      <c r="L32" s="83"/>
      <c r="M32" s="83"/>
      <c r="N32" s="83"/>
      <c r="O32" s="83"/>
      <c r="P32" s="83"/>
      <c r="Q32" s="83"/>
      <c r="R32" s="83"/>
      <c r="S32" s="83"/>
      <c r="T32" s="83"/>
      <c r="U32" s="83"/>
      <c r="V32" s="83"/>
      <c r="W32" s="83"/>
      <c r="X32" s="83"/>
      <c r="Y32" s="83"/>
      <c r="Z32" s="145"/>
      <c r="AA32" s="146">
        <v>0</v>
      </c>
      <c r="AB32" s="146">
        <v>0</v>
      </c>
      <c r="AC32" s="153">
        <f aca="true" t="shared" si="2" ref="AC32:AC37">AVERAGE(AA32:AB32)</f>
        <v>0</v>
      </c>
      <c r="AD32" s="156"/>
    </row>
    <row r="33" spans="3:30" ht="12" customHeight="1">
      <c r="C33" s="32">
        <v>2</v>
      </c>
      <c r="D33" s="31" t="s">
        <v>104</v>
      </c>
      <c r="E33" s="83"/>
      <c r="F33" s="83"/>
      <c r="G33" s="83"/>
      <c r="H33" s="83"/>
      <c r="I33" s="83"/>
      <c r="J33" s="83"/>
      <c r="K33" s="83"/>
      <c r="L33" s="83"/>
      <c r="M33" s="83"/>
      <c r="N33" s="83"/>
      <c r="O33" s="83"/>
      <c r="P33" s="83"/>
      <c r="Q33" s="83"/>
      <c r="R33" s="83"/>
      <c r="S33" s="83"/>
      <c r="T33" s="83"/>
      <c r="U33" s="83"/>
      <c r="V33" s="83"/>
      <c r="W33" s="83"/>
      <c r="X33" s="83"/>
      <c r="Y33" s="83"/>
      <c r="Z33" s="145"/>
      <c r="AA33" s="146">
        <v>0</v>
      </c>
      <c r="AB33" s="146">
        <v>0</v>
      </c>
      <c r="AC33" s="153">
        <f t="shared" si="2"/>
        <v>0</v>
      </c>
      <c r="AD33" s="156"/>
    </row>
    <row r="34" spans="3:30" ht="12" customHeight="1">
      <c r="C34" s="32">
        <v>3</v>
      </c>
      <c r="D34" s="82" t="s">
        <v>74</v>
      </c>
      <c r="E34" s="83"/>
      <c r="F34" s="83"/>
      <c r="G34" s="83"/>
      <c r="H34" s="83"/>
      <c r="I34" s="83"/>
      <c r="J34" s="83"/>
      <c r="K34" s="83"/>
      <c r="L34" s="83"/>
      <c r="M34" s="83"/>
      <c r="N34" s="83"/>
      <c r="O34" s="83"/>
      <c r="P34" s="83"/>
      <c r="Q34" s="83"/>
      <c r="R34" s="83"/>
      <c r="S34" s="83"/>
      <c r="T34" s="83"/>
      <c r="U34" s="83"/>
      <c r="V34" s="83"/>
      <c r="W34" s="83"/>
      <c r="X34" s="83"/>
      <c r="Y34" s="83"/>
      <c r="Z34" s="145"/>
      <c r="AA34" s="146">
        <v>0</v>
      </c>
      <c r="AB34" s="146">
        <v>0</v>
      </c>
      <c r="AC34" s="153">
        <f t="shared" si="2"/>
        <v>0</v>
      </c>
      <c r="AD34" s="156"/>
    </row>
    <row r="35" spans="3:30" ht="27" customHeight="1">
      <c r="C35" s="34">
        <v>4</v>
      </c>
      <c r="D35" s="297" t="s">
        <v>75</v>
      </c>
      <c r="E35" s="298"/>
      <c r="F35" s="298"/>
      <c r="G35" s="298"/>
      <c r="H35" s="298"/>
      <c r="I35" s="298"/>
      <c r="J35" s="298"/>
      <c r="K35" s="298"/>
      <c r="L35" s="298"/>
      <c r="M35" s="298"/>
      <c r="N35" s="298"/>
      <c r="O35" s="298"/>
      <c r="P35" s="298"/>
      <c r="Q35" s="298"/>
      <c r="R35" s="298"/>
      <c r="S35" s="298"/>
      <c r="T35" s="298"/>
      <c r="U35" s="298"/>
      <c r="V35" s="298"/>
      <c r="W35" s="298"/>
      <c r="X35" s="298"/>
      <c r="Y35" s="298"/>
      <c r="Z35" s="299"/>
      <c r="AA35" s="146">
        <v>0</v>
      </c>
      <c r="AB35" s="146">
        <v>0</v>
      </c>
      <c r="AC35" s="153">
        <f t="shared" si="2"/>
        <v>0</v>
      </c>
      <c r="AD35" s="156"/>
    </row>
    <row r="36" spans="3:30" ht="12.75">
      <c r="C36" s="151"/>
      <c r="D36" s="152" t="s">
        <v>70</v>
      </c>
      <c r="E36" s="151"/>
      <c r="F36" s="151"/>
      <c r="G36" s="151"/>
      <c r="H36" s="151"/>
      <c r="I36" s="151"/>
      <c r="J36" s="151"/>
      <c r="K36" s="151"/>
      <c r="L36" s="151"/>
      <c r="M36" s="151"/>
      <c r="N36" s="151"/>
      <c r="O36" s="151"/>
      <c r="P36" s="151"/>
      <c r="Q36" s="151"/>
      <c r="R36" s="151"/>
      <c r="S36" s="151"/>
      <c r="T36" s="151"/>
      <c r="U36" s="151"/>
      <c r="V36" s="151"/>
      <c r="W36" s="151"/>
      <c r="X36" s="151"/>
      <c r="Y36" s="151"/>
      <c r="Z36" s="151"/>
      <c r="AA36" s="146">
        <f>SUM(AA32:AA35)</f>
        <v>0</v>
      </c>
      <c r="AB36" s="146">
        <f>SUM(AB32:AB35)</f>
        <v>0</v>
      </c>
      <c r="AC36" s="153">
        <f t="shared" si="2"/>
        <v>0</v>
      </c>
      <c r="AD36" s="146"/>
    </row>
    <row r="37" spans="3:30" ht="12.75">
      <c r="C37" s="151"/>
      <c r="D37" s="152" t="s">
        <v>220</v>
      </c>
      <c r="AA37" s="157">
        <f>AVERAGE(AA32:AA35)*15%</f>
        <v>0</v>
      </c>
      <c r="AB37" s="158">
        <f>AVERAGE(AB32:AB35)*15%</f>
        <v>0</v>
      </c>
      <c r="AC37" s="159">
        <f t="shared" si="2"/>
        <v>0</v>
      </c>
      <c r="AD37" s="108"/>
    </row>
    <row r="38" spans="2:3" ht="12.75">
      <c r="B38" s="65" t="s">
        <v>76</v>
      </c>
      <c r="C38" s="65" t="s">
        <v>77</v>
      </c>
    </row>
    <row r="39" spans="3:30" ht="12.75">
      <c r="C39" s="32">
        <v>1</v>
      </c>
      <c r="D39" s="82" t="s">
        <v>78</v>
      </c>
      <c r="E39" s="83"/>
      <c r="F39" s="83"/>
      <c r="G39" s="83"/>
      <c r="H39" s="83"/>
      <c r="I39" s="83"/>
      <c r="J39" s="83"/>
      <c r="K39" s="83"/>
      <c r="L39" s="83"/>
      <c r="M39" s="83"/>
      <c r="N39" s="83"/>
      <c r="O39" s="83"/>
      <c r="P39" s="83"/>
      <c r="Q39" s="83"/>
      <c r="R39" s="83"/>
      <c r="S39" s="83"/>
      <c r="T39" s="83"/>
      <c r="U39" s="83"/>
      <c r="V39" s="83"/>
      <c r="W39" s="83"/>
      <c r="X39" s="83"/>
      <c r="Y39" s="83"/>
      <c r="Z39" s="145"/>
      <c r="AA39" s="146">
        <v>10</v>
      </c>
      <c r="AB39" s="146">
        <v>10</v>
      </c>
      <c r="AC39" s="160">
        <f>AVERAGE(AA39:AB39)</f>
        <v>10</v>
      </c>
      <c r="AD39" s="105" t="str">
        <f>IF(AC39&gt;=8.6,"O",IF(AC39&gt;=6.6,"VS",IF(AC39&gt;=4.6,"S",IF(AC39&gt;=2.6,"U",IF(AC39&gt;=2.59,"P")))))</f>
        <v>O</v>
      </c>
    </row>
    <row r="40" spans="3:30" ht="12.75">
      <c r="C40" s="151"/>
      <c r="D40" s="152" t="s">
        <v>70</v>
      </c>
      <c r="E40" s="151"/>
      <c r="F40" s="151"/>
      <c r="G40" s="151"/>
      <c r="H40" s="151"/>
      <c r="I40" s="151"/>
      <c r="J40" s="151"/>
      <c r="K40" s="151"/>
      <c r="L40" s="151"/>
      <c r="M40" s="151"/>
      <c r="N40" s="151"/>
      <c r="O40" s="151"/>
      <c r="P40" s="151"/>
      <c r="Q40" s="151"/>
      <c r="R40" s="151"/>
      <c r="S40" s="151"/>
      <c r="T40" s="151"/>
      <c r="U40" s="151"/>
      <c r="V40" s="151"/>
      <c r="W40" s="151"/>
      <c r="X40" s="151"/>
      <c r="Y40" s="151"/>
      <c r="Z40" s="151"/>
      <c r="AA40" s="146">
        <v>10</v>
      </c>
      <c r="AB40" s="146">
        <v>10</v>
      </c>
      <c r="AC40" s="160">
        <f>AVERAGE(AA40:AB40)</f>
        <v>10</v>
      </c>
      <c r="AD40" s="105" t="str">
        <f>IF(AC40&gt;=8.6,"O",IF(AC40&gt;=6.6,"VS",IF(AC40&gt;=4.6,"S",IF(AC40&gt;=2.6,"U",IF(AC40&gt;=2.59,"P")))))</f>
        <v>O</v>
      </c>
    </row>
    <row r="41" spans="3:30" ht="12.75">
      <c r="C41" s="151"/>
      <c r="D41" s="152" t="s">
        <v>79</v>
      </c>
      <c r="AA41" s="161">
        <f>AVERAGE(AA39:AA39)*20%</f>
        <v>2</v>
      </c>
      <c r="AB41" s="161">
        <f>AVERAGE(AB39:AB39)*20%</f>
        <v>2</v>
      </c>
      <c r="AC41" s="162">
        <f>AVERAGE(AA41:AB41)</f>
        <v>2</v>
      </c>
      <c r="AD41" s="108"/>
    </row>
    <row r="42" spans="2:3" ht="12.75">
      <c r="B42" s="65" t="s">
        <v>80</v>
      </c>
      <c r="C42" s="65" t="s">
        <v>81</v>
      </c>
    </row>
    <row r="43" spans="3:30" ht="12" customHeight="1">
      <c r="C43" s="32">
        <v>1</v>
      </c>
      <c r="D43" s="82" t="s">
        <v>85</v>
      </c>
      <c r="E43" s="83"/>
      <c r="F43" s="83"/>
      <c r="G43" s="83"/>
      <c r="H43" s="83"/>
      <c r="I43" s="83"/>
      <c r="J43" s="83"/>
      <c r="K43" s="83"/>
      <c r="L43" s="83"/>
      <c r="M43" s="83"/>
      <c r="N43" s="83"/>
      <c r="O43" s="83"/>
      <c r="P43" s="83"/>
      <c r="Q43" s="83"/>
      <c r="R43" s="83"/>
      <c r="S43" s="83"/>
      <c r="T43" s="83"/>
      <c r="U43" s="83"/>
      <c r="V43" s="83"/>
      <c r="W43" s="83"/>
      <c r="X43" s="83"/>
      <c r="Y43" s="83"/>
      <c r="Z43" s="145"/>
      <c r="AA43" s="146">
        <v>8</v>
      </c>
      <c r="AB43" s="146">
        <v>8</v>
      </c>
      <c r="AC43" s="147">
        <f aca="true" t="shared" si="3" ref="AC43:AC49">AVERAGE(AA43:AB43)</f>
        <v>8</v>
      </c>
      <c r="AD43" s="105" t="str">
        <f>IF(AC43&gt;=8.6,"O",IF(AC43&gt;=6.6,"VS",IF(AC43&gt;=4.6,"S",IF(AC43&gt;=2.6,"U",IF(AC43&gt;=2.59,"P")))))</f>
        <v>VS</v>
      </c>
    </row>
    <row r="44" spans="3:30" ht="12" customHeight="1">
      <c r="C44" s="32">
        <v>2</v>
      </c>
      <c r="D44" s="82" t="s">
        <v>105</v>
      </c>
      <c r="E44" s="83"/>
      <c r="F44" s="83"/>
      <c r="G44" s="83"/>
      <c r="H44" s="83"/>
      <c r="I44" s="83"/>
      <c r="J44" s="83"/>
      <c r="K44" s="83"/>
      <c r="L44" s="83"/>
      <c r="M44" s="83"/>
      <c r="N44" s="83"/>
      <c r="O44" s="83"/>
      <c r="P44" s="83"/>
      <c r="Q44" s="83"/>
      <c r="R44" s="83"/>
      <c r="S44" s="83"/>
      <c r="T44" s="83"/>
      <c r="U44" s="83"/>
      <c r="V44" s="83"/>
      <c r="W44" s="83"/>
      <c r="X44" s="83"/>
      <c r="Y44" s="83"/>
      <c r="Z44" s="145"/>
      <c r="AA44" s="146">
        <v>10</v>
      </c>
      <c r="AB44" s="146">
        <v>10</v>
      </c>
      <c r="AC44" s="147">
        <f t="shared" si="3"/>
        <v>10</v>
      </c>
      <c r="AD44" s="105" t="str">
        <f>IF(AC44&gt;=8.6,"O",IF(AC44&gt;=6.6,"VS",IF(AC44&gt;=4.6,"S",IF(AC44&gt;=2.6,"U",IF(AC44&gt;=2.59,"P")))))</f>
        <v>O</v>
      </c>
    </row>
    <row r="45" spans="3:30" ht="12" customHeight="1">
      <c r="C45" s="32">
        <v>3</v>
      </c>
      <c r="D45" s="33" t="s">
        <v>86</v>
      </c>
      <c r="E45" s="83"/>
      <c r="F45" s="83"/>
      <c r="G45" s="83"/>
      <c r="H45" s="83"/>
      <c r="I45" s="83"/>
      <c r="J45" s="83"/>
      <c r="K45" s="83"/>
      <c r="L45" s="83"/>
      <c r="M45" s="83"/>
      <c r="N45" s="83"/>
      <c r="O45" s="83"/>
      <c r="P45" s="83"/>
      <c r="Q45" s="83"/>
      <c r="R45" s="83"/>
      <c r="S45" s="83"/>
      <c r="T45" s="83"/>
      <c r="U45" s="83"/>
      <c r="V45" s="83"/>
      <c r="W45" s="83"/>
      <c r="X45" s="83"/>
      <c r="Y45" s="83"/>
      <c r="Z45" s="145"/>
      <c r="AA45" s="146">
        <v>10</v>
      </c>
      <c r="AB45" s="146">
        <v>10</v>
      </c>
      <c r="AC45" s="147">
        <f t="shared" si="3"/>
        <v>10</v>
      </c>
      <c r="AD45" s="105" t="str">
        <f>IF(AC45&gt;=8.6,"O",IF(AC45&gt;=6.6,"VS",IF(AC45&gt;=4.6,"S",IF(AC45&gt;=2.6,"U",IF(AC45&gt;=2.59,"P")))))</f>
        <v>O</v>
      </c>
    </row>
    <row r="46" spans="3:30" ht="12" customHeight="1">
      <c r="C46" s="32">
        <v>4</v>
      </c>
      <c r="D46" s="82" t="s">
        <v>87</v>
      </c>
      <c r="E46" s="83"/>
      <c r="F46" s="83"/>
      <c r="G46" s="83"/>
      <c r="H46" s="83"/>
      <c r="I46" s="83"/>
      <c r="J46" s="83"/>
      <c r="K46" s="83"/>
      <c r="L46" s="83"/>
      <c r="M46" s="83"/>
      <c r="N46" s="83"/>
      <c r="O46" s="83"/>
      <c r="P46" s="83"/>
      <c r="Q46" s="83"/>
      <c r="R46" s="83"/>
      <c r="S46" s="83"/>
      <c r="T46" s="83"/>
      <c r="U46" s="83"/>
      <c r="V46" s="83"/>
      <c r="W46" s="83"/>
      <c r="X46" s="83"/>
      <c r="Y46" s="83"/>
      <c r="Z46" s="145"/>
      <c r="AA46" s="146">
        <v>8</v>
      </c>
      <c r="AB46" s="146">
        <v>8</v>
      </c>
      <c r="AC46" s="147">
        <f t="shared" si="3"/>
        <v>8</v>
      </c>
      <c r="AD46" s="105" t="str">
        <f>IF(AC46&gt;=8.6,"O",IF(AC46&gt;=6.6,"VS",IF(AC46&gt;=4.6,"S",IF(AC46&gt;=2.6,"U",IF(AC46&gt;=2.59,"P")))))</f>
        <v>VS</v>
      </c>
    </row>
    <row r="47" spans="3:30" ht="12" customHeight="1">
      <c r="C47" s="32">
        <v>5</v>
      </c>
      <c r="D47" s="82" t="s">
        <v>88</v>
      </c>
      <c r="E47" s="83"/>
      <c r="F47" s="83"/>
      <c r="G47" s="83"/>
      <c r="H47" s="83"/>
      <c r="I47" s="83"/>
      <c r="J47" s="83"/>
      <c r="K47" s="83"/>
      <c r="L47" s="83"/>
      <c r="M47" s="83"/>
      <c r="N47" s="83"/>
      <c r="O47" s="83"/>
      <c r="P47" s="83"/>
      <c r="Q47" s="83"/>
      <c r="R47" s="83"/>
      <c r="S47" s="83"/>
      <c r="T47" s="83"/>
      <c r="U47" s="83"/>
      <c r="V47" s="83"/>
      <c r="W47" s="83"/>
      <c r="X47" s="83"/>
      <c r="Y47" s="83"/>
      <c r="Z47" s="145"/>
      <c r="AA47" s="146">
        <v>8</v>
      </c>
      <c r="AB47" s="146">
        <v>8</v>
      </c>
      <c r="AC47" s="147">
        <f t="shared" si="3"/>
        <v>8</v>
      </c>
      <c r="AD47" s="105" t="str">
        <f>IF(AC47&gt;=8.6,"O",IF(AC47&gt;=6.6,"VS",IF(AC47&gt;=4.6,"S",IF(AC47&gt;=2.6,"U",IF(AC47&gt;=2.59,"P")))))</f>
        <v>VS</v>
      </c>
    </row>
    <row r="48" spans="3:30" ht="12.75">
      <c r="C48" s="151"/>
      <c r="D48" s="152" t="s">
        <v>70</v>
      </c>
      <c r="E48" s="151"/>
      <c r="F48" s="151"/>
      <c r="G48" s="151"/>
      <c r="H48" s="151"/>
      <c r="I48" s="151"/>
      <c r="J48" s="151"/>
      <c r="K48" s="151"/>
      <c r="L48" s="151"/>
      <c r="M48" s="151"/>
      <c r="N48" s="151"/>
      <c r="O48" s="151"/>
      <c r="P48" s="151"/>
      <c r="Q48" s="151"/>
      <c r="R48" s="151"/>
      <c r="S48" s="151"/>
      <c r="T48" s="151"/>
      <c r="U48" s="151"/>
      <c r="V48" s="151"/>
      <c r="W48" s="151"/>
      <c r="X48" s="151"/>
      <c r="Y48" s="151"/>
      <c r="Z48" s="151"/>
      <c r="AA48" s="146">
        <f>SUM(AA43:AA47)</f>
        <v>44</v>
      </c>
      <c r="AB48" s="146">
        <f>SUM(AB43:AB47)</f>
        <v>44</v>
      </c>
      <c r="AC48" s="147">
        <f t="shared" si="3"/>
        <v>44</v>
      </c>
      <c r="AD48" s="105"/>
    </row>
    <row r="49" spans="3:30" ht="12.75">
      <c r="C49" s="151"/>
      <c r="D49" s="152" t="s">
        <v>221</v>
      </c>
      <c r="AA49" s="157">
        <f>AVERAGE(AA43:AA47)*5%</f>
        <v>0.44000000000000006</v>
      </c>
      <c r="AB49" s="158">
        <f>AVERAGE(AB43:AB47)*5%</f>
        <v>0.44000000000000006</v>
      </c>
      <c r="AC49" s="162">
        <f t="shared" si="3"/>
        <v>0.44000000000000006</v>
      </c>
      <c r="AD49" s="108"/>
    </row>
    <row r="50" spans="4:30" ht="12.75">
      <c r="D50" s="65" t="s">
        <v>82</v>
      </c>
      <c r="AA50" s="156"/>
      <c r="AB50" s="156"/>
      <c r="AC50" s="156"/>
      <c r="AD50" s="156"/>
    </row>
    <row r="52" spans="1:2" ht="12.75">
      <c r="A52" s="65" t="s">
        <v>83</v>
      </c>
      <c r="B52" s="65" t="s">
        <v>84</v>
      </c>
    </row>
    <row r="53" spans="2:26" ht="12.75">
      <c r="B53" s="273" t="s">
        <v>106</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row>
    <row r="54" spans="2:26" ht="12.75">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row>
    <row r="55" spans="3:30" ht="12" customHeight="1">
      <c r="C55" s="32">
        <v>1</v>
      </c>
      <c r="D55" s="82" t="s">
        <v>89</v>
      </c>
      <c r="E55" s="83"/>
      <c r="F55" s="83"/>
      <c r="G55" s="83"/>
      <c r="H55" s="83"/>
      <c r="I55" s="83"/>
      <c r="J55" s="83"/>
      <c r="K55" s="83"/>
      <c r="L55" s="83"/>
      <c r="M55" s="83"/>
      <c r="N55" s="83"/>
      <c r="O55" s="83"/>
      <c r="P55" s="83"/>
      <c r="Q55" s="83"/>
      <c r="R55" s="83"/>
      <c r="S55" s="83"/>
      <c r="T55" s="83"/>
      <c r="U55" s="83"/>
      <c r="V55" s="83"/>
      <c r="W55" s="83"/>
      <c r="X55" s="83"/>
      <c r="Y55" s="83"/>
      <c r="Z55" s="145"/>
      <c r="AA55" s="146">
        <v>8</v>
      </c>
      <c r="AB55" s="146">
        <v>8</v>
      </c>
      <c r="AC55" s="160">
        <f aca="true" t="shared" si="4" ref="AC55:AC66">AVERAGE(AA55:AB55)</f>
        <v>8</v>
      </c>
      <c r="AD55" s="105" t="str">
        <f aca="true" t="shared" si="5" ref="AD55:AD64">IF(AC55&gt;=8.6,"O",IF(AC55&gt;=6.6,"VS",IF(AC55&gt;=4.6,"S",IF(AC55&gt;=2.6,"U",IF(AC55&gt;=2.59,"P")))))</f>
        <v>VS</v>
      </c>
    </row>
    <row r="56" spans="3:30" ht="12" customHeight="1">
      <c r="C56" s="32">
        <v>2</v>
      </c>
      <c r="D56" s="82" t="s">
        <v>90</v>
      </c>
      <c r="E56" s="83"/>
      <c r="F56" s="83"/>
      <c r="G56" s="83"/>
      <c r="H56" s="83"/>
      <c r="I56" s="83"/>
      <c r="J56" s="83"/>
      <c r="K56" s="83"/>
      <c r="L56" s="83"/>
      <c r="M56" s="83"/>
      <c r="N56" s="83"/>
      <c r="O56" s="83"/>
      <c r="P56" s="83"/>
      <c r="Q56" s="83"/>
      <c r="R56" s="83"/>
      <c r="S56" s="83"/>
      <c r="T56" s="83"/>
      <c r="U56" s="83"/>
      <c r="V56" s="83"/>
      <c r="W56" s="83"/>
      <c r="X56" s="83"/>
      <c r="Y56" s="83"/>
      <c r="Z56" s="145"/>
      <c r="AA56" s="146">
        <v>8</v>
      </c>
      <c r="AB56" s="146">
        <v>8</v>
      </c>
      <c r="AC56" s="160">
        <f t="shared" si="4"/>
        <v>8</v>
      </c>
      <c r="AD56" s="105" t="str">
        <f t="shared" si="5"/>
        <v>VS</v>
      </c>
    </row>
    <row r="57" spans="3:30" ht="12" customHeight="1">
      <c r="C57" s="32">
        <v>3</v>
      </c>
      <c r="D57" s="82" t="s">
        <v>91</v>
      </c>
      <c r="E57" s="83"/>
      <c r="F57" s="83"/>
      <c r="G57" s="83"/>
      <c r="H57" s="83"/>
      <c r="I57" s="83"/>
      <c r="J57" s="83"/>
      <c r="K57" s="83"/>
      <c r="L57" s="83"/>
      <c r="M57" s="83"/>
      <c r="N57" s="83"/>
      <c r="O57" s="83"/>
      <c r="P57" s="83"/>
      <c r="Q57" s="83"/>
      <c r="R57" s="83"/>
      <c r="S57" s="83"/>
      <c r="T57" s="83"/>
      <c r="U57" s="83"/>
      <c r="V57" s="83"/>
      <c r="W57" s="83"/>
      <c r="X57" s="83"/>
      <c r="Y57" s="83"/>
      <c r="Z57" s="145"/>
      <c r="AA57" s="146">
        <v>8</v>
      </c>
      <c r="AB57" s="146">
        <v>8</v>
      </c>
      <c r="AC57" s="160">
        <f t="shared" si="4"/>
        <v>8</v>
      </c>
      <c r="AD57" s="105" t="str">
        <f t="shared" si="5"/>
        <v>VS</v>
      </c>
    </row>
    <row r="58" spans="3:30" ht="12" customHeight="1">
      <c r="C58" s="32">
        <v>4</v>
      </c>
      <c r="D58" s="82" t="s">
        <v>92</v>
      </c>
      <c r="E58" s="83"/>
      <c r="F58" s="83"/>
      <c r="G58" s="83"/>
      <c r="H58" s="83"/>
      <c r="I58" s="83"/>
      <c r="J58" s="83"/>
      <c r="K58" s="83"/>
      <c r="L58" s="83"/>
      <c r="M58" s="83"/>
      <c r="N58" s="83"/>
      <c r="O58" s="83"/>
      <c r="P58" s="83"/>
      <c r="Q58" s="83"/>
      <c r="R58" s="83"/>
      <c r="S58" s="83"/>
      <c r="T58" s="83"/>
      <c r="U58" s="83"/>
      <c r="V58" s="83"/>
      <c r="W58" s="83"/>
      <c r="X58" s="83"/>
      <c r="Y58" s="83"/>
      <c r="Z58" s="145"/>
      <c r="AA58" s="146">
        <v>8</v>
      </c>
      <c r="AB58" s="146">
        <v>8</v>
      </c>
      <c r="AC58" s="160">
        <f t="shared" si="4"/>
        <v>8</v>
      </c>
      <c r="AD58" s="105" t="str">
        <f t="shared" si="5"/>
        <v>VS</v>
      </c>
    </row>
    <row r="59" spans="3:30" ht="12" customHeight="1">
      <c r="C59" s="32">
        <v>5</v>
      </c>
      <c r="D59" s="82" t="s">
        <v>93</v>
      </c>
      <c r="E59" s="83"/>
      <c r="F59" s="83"/>
      <c r="G59" s="83"/>
      <c r="H59" s="83"/>
      <c r="I59" s="83"/>
      <c r="J59" s="83"/>
      <c r="K59" s="83"/>
      <c r="L59" s="83"/>
      <c r="M59" s="83"/>
      <c r="N59" s="83"/>
      <c r="O59" s="83"/>
      <c r="P59" s="83"/>
      <c r="Q59" s="83"/>
      <c r="R59" s="83"/>
      <c r="S59" s="83"/>
      <c r="T59" s="83"/>
      <c r="U59" s="83"/>
      <c r="V59" s="83"/>
      <c r="W59" s="83"/>
      <c r="X59" s="83"/>
      <c r="Y59" s="83"/>
      <c r="Z59" s="145"/>
      <c r="AA59" s="146">
        <v>8</v>
      </c>
      <c r="AB59" s="146">
        <v>8</v>
      </c>
      <c r="AC59" s="160">
        <f t="shared" si="4"/>
        <v>8</v>
      </c>
      <c r="AD59" s="105" t="str">
        <f t="shared" si="5"/>
        <v>VS</v>
      </c>
    </row>
    <row r="60" spans="3:30" ht="12" customHeight="1">
      <c r="C60" s="32">
        <v>6</v>
      </c>
      <c r="D60" s="82" t="s">
        <v>94</v>
      </c>
      <c r="E60" s="83"/>
      <c r="F60" s="83"/>
      <c r="G60" s="83"/>
      <c r="H60" s="83"/>
      <c r="I60" s="83"/>
      <c r="J60" s="83"/>
      <c r="K60" s="83"/>
      <c r="L60" s="83"/>
      <c r="M60" s="83"/>
      <c r="N60" s="83"/>
      <c r="O60" s="83"/>
      <c r="P60" s="83"/>
      <c r="Q60" s="83"/>
      <c r="R60" s="83"/>
      <c r="S60" s="83"/>
      <c r="T60" s="83"/>
      <c r="U60" s="83"/>
      <c r="V60" s="83"/>
      <c r="W60" s="83"/>
      <c r="X60" s="83"/>
      <c r="Y60" s="83"/>
      <c r="Z60" s="145"/>
      <c r="AA60" s="146">
        <v>8</v>
      </c>
      <c r="AB60" s="146">
        <v>8</v>
      </c>
      <c r="AC60" s="160">
        <f t="shared" si="4"/>
        <v>8</v>
      </c>
      <c r="AD60" s="105" t="str">
        <f t="shared" si="5"/>
        <v>VS</v>
      </c>
    </row>
    <row r="61" spans="3:30" ht="12" customHeight="1">
      <c r="C61" s="32">
        <v>7</v>
      </c>
      <c r="D61" s="31" t="s">
        <v>95</v>
      </c>
      <c r="E61" s="83"/>
      <c r="F61" s="83"/>
      <c r="G61" s="83"/>
      <c r="H61" s="83"/>
      <c r="I61" s="83"/>
      <c r="J61" s="83"/>
      <c r="K61" s="83"/>
      <c r="L61" s="83"/>
      <c r="M61" s="83"/>
      <c r="N61" s="83"/>
      <c r="O61" s="83"/>
      <c r="P61" s="83"/>
      <c r="Q61" s="83"/>
      <c r="R61" s="83"/>
      <c r="S61" s="83"/>
      <c r="T61" s="83"/>
      <c r="U61" s="83"/>
      <c r="V61" s="83"/>
      <c r="W61" s="83"/>
      <c r="X61" s="83"/>
      <c r="Y61" s="83"/>
      <c r="Z61" s="145"/>
      <c r="AA61" s="146">
        <v>8</v>
      </c>
      <c r="AB61" s="146">
        <v>8</v>
      </c>
      <c r="AC61" s="160">
        <f t="shared" si="4"/>
        <v>8</v>
      </c>
      <c r="AD61" s="105" t="str">
        <f t="shared" si="5"/>
        <v>VS</v>
      </c>
    </row>
    <row r="62" spans="3:30" ht="12" customHeight="1">
      <c r="C62" s="32">
        <v>8</v>
      </c>
      <c r="D62" s="82" t="s">
        <v>96</v>
      </c>
      <c r="E62" s="83"/>
      <c r="F62" s="83"/>
      <c r="G62" s="83"/>
      <c r="H62" s="83"/>
      <c r="I62" s="83"/>
      <c r="J62" s="83"/>
      <c r="K62" s="83"/>
      <c r="L62" s="83"/>
      <c r="M62" s="83"/>
      <c r="N62" s="83"/>
      <c r="O62" s="83"/>
      <c r="P62" s="83"/>
      <c r="Q62" s="83"/>
      <c r="R62" s="83"/>
      <c r="S62" s="83"/>
      <c r="T62" s="83"/>
      <c r="U62" s="83"/>
      <c r="V62" s="83"/>
      <c r="W62" s="83"/>
      <c r="X62" s="83"/>
      <c r="Y62" s="83"/>
      <c r="Z62" s="145"/>
      <c r="AA62" s="146">
        <v>8</v>
      </c>
      <c r="AB62" s="146">
        <v>8</v>
      </c>
      <c r="AC62" s="160">
        <f t="shared" si="4"/>
        <v>8</v>
      </c>
      <c r="AD62" s="105" t="str">
        <f t="shared" si="5"/>
        <v>VS</v>
      </c>
    </row>
    <row r="63" spans="3:30" ht="12" customHeight="1">
      <c r="C63" s="32">
        <v>9</v>
      </c>
      <c r="D63" s="82" t="s">
        <v>97</v>
      </c>
      <c r="E63" s="83"/>
      <c r="F63" s="83"/>
      <c r="G63" s="83"/>
      <c r="H63" s="83"/>
      <c r="I63" s="83"/>
      <c r="J63" s="83"/>
      <c r="K63" s="83"/>
      <c r="L63" s="83"/>
      <c r="M63" s="83"/>
      <c r="N63" s="83"/>
      <c r="O63" s="83"/>
      <c r="P63" s="83"/>
      <c r="Q63" s="83"/>
      <c r="R63" s="83"/>
      <c r="S63" s="83"/>
      <c r="T63" s="83"/>
      <c r="U63" s="83"/>
      <c r="V63" s="83"/>
      <c r="W63" s="83"/>
      <c r="X63" s="83"/>
      <c r="Y63" s="83"/>
      <c r="Z63" s="145"/>
      <c r="AA63" s="146">
        <v>8</v>
      </c>
      <c r="AB63" s="146">
        <v>8</v>
      </c>
      <c r="AC63" s="160">
        <f t="shared" si="4"/>
        <v>8</v>
      </c>
      <c r="AD63" s="105" t="str">
        <f t="shared" si="5"/>
        <v>VS</v>
      </c>
    </row>
    <row r="64" spans="3:30" ht="12" customHeight="1">
      <c r="C64" s="32">
        <v>10</v>
      </c>
      <c r="D64" s="82" t="s">
        <v>98</v>
      </c>
      <c r="E64" s="83"/>
      <c r="F64" s="83"/>
      <c r="G64" s="83"/>
      <c r="H64" s="83"/>
      <c r="I64" s="83"/>
      <c r="J64" s="83"/>
      <c r="K64" s="83"/>
      <c r="L64" s="83"/>
      <c r="M64" s="83"/>
      <c r="N64" s="83"/>
      <c r="O64" s="83"/>
      <c r="P64" s="83"/>
      <c r="Q64" s="83"/>
      <c r="R64" s="83"/>
      <c r="S64" s="83"/>
      <c r="T64" s="83"/>
      <c r="U64" s="83"/>
      <c r="V64" s="83"/>
      <c r="W64" s="83"/>
      <c r="X64" s="83"/>
      <c r="Y64" s="83"/>
      <c r="Z64" s="145"/>
      <c r="AA64" s="146">
        <v>8</v>
      </c>
      <c r="AB64" s="146">
        <v>8</v>
      </c>
      <c r="AC64" s="160">
        <f t="shared" si="4"/>
        <v>8</v>
      </c>
      <c r="AD64" s="105" t="str">
        <f t="shared" si="5"/>
        <v>VS</v>
      </c>
    </row>
    <row r="65" spans="3:30" ht="12.75">
      <c r="C65" s="151"/>
      <c r="D65" s="152" t="s">
        <v>70</v>
      </c>
      <c r="E65" s="151"/>
      <c r="F65" s="151"/>
      <c r="G65" s="151"/>
      <c r="H65" s="151"/>
      <c r="I65" s="151"/>
      <c r="J65" s="151"/>
      <c r="K65" s="151"/>
      <c r="L65" s="151"/>
      <c r="M65" s="151"/>
      <c r="N65" s="151"/>
      <c r="O65" s="151"/>
      <c r="P65" s="151"/>
      <c r="Q65" s="151"/>
      <c r="R65" s="151"/>
      <c r="S65" s="151"/>
      <c r="T65" s="151"/>
      <c r="U65" s="151"/>
      <c r="V65" s="151"/>
      <c r="W65" s="151"/>
      <c r="X65" s="151"/>
      <c r="Y65" s="151"/>
      <c r="Z65" s="151"/>
      <c r="AA65" s="146">
        <f>SUM(AA55:AA64)</f>
        <v>80</v>
      </c>
      <c r="AB65" s="146">
        <f>SUM(AB55:AB64)</f>
        <v>80</v>
      </c>
      <c r="AC65" s="160">
        <f t="shared" si="4"/>
        <v>80</v>
      </c>
      <c r="AD65" s="105"/>
    </row>
    <row r="66" spans="3:30" ht="12.75">
      <c r="C66" s="151"/>
      <c r="D66" s="152" t="s">
        <v>222</v>
      </c>
      <c r="AA66" s="154">
        <f>AVERAGE(AA55:AA64)*20%</f>
        <v>1.6</v>
      </c>
      <c r="AB66" s="154">
        <f>AVERAGE(AB55:AB64)*20%</f>
        <v>1.6</v>
      </c>
      <c r="AC66" s="155">
        <f t="shared" si="4"/>
        <v>1.6</v>
      </c>
      <c r="AD66" s="108"/>
    </row>
    <row r="67" spans="3:4" ht="12.75">
      <c r="C67" s="151"/>
      <c r="D67" s="152"/>
    </row>
    <row r="68" spans="1:30" ht="12.75">
      <c r="A68" s="290" t="s">
        <v>46</v>
      </c>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2"/>
      <c r="AA68" s="97" t="s">
        <v>47</v>
      </c>
      <c r="AB68" s="97" t="s">
        <v>50</v>
      </c>
      <c r="AC68" s="268" t="s">
        <v>49</v>
      </c>
      <c r="AD68" s="9" t="s">
        <v>99</v>
      </c>
    </row>
    <row r="69" spans="1:30" ht="12.75">
      <c r="A69" s="293"/>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5"/>
      <c r="AA69" s="8" t="s">
        <v>48</v>
      </c>
      <c r="AB69" s="8" t="s">
        <v>51</v>
      </c>
      <c r="AC69" s="269"/>
      <c r="AD69" s="8" t="s">
        <v>48</v>
      </c>
    </row>
    <row r="70" spans="1:2" ht="12.75">
      <c r="A70" s="65" t="s">
        <v>107</v>
      </c>
      <c r="B70" s="65" t="s">
        <v>223</v>
      </c>
    </row>
    <row r="71" spans="3:30" ht="12" customHeight="1">
      <c r="C71" s="32">
        <v>1</v>
      </c>
      <c r="D71" s="82" t="s">
        <v>109</v>
      </c>
      <c r="E71" s="83"/>
      <c r="F71" s="83"/>
      <c r="G71" s="83"/>
      <c r="H71" s="83"/>
      <c r="I71" s="83"/>
      <c r="J71" s="83"/>
      <c r="K71" s="83"/>
      <c r="L71" s="83"/>
      <c r="M71" s="83"/>
      <c r="N71" s="83"/>
      <c r="O71" s="83"/>
      <c r="P71" s="83"/>
      <c r="Q71" s="83"/>
      <c r="R71" s="83"/>
      <c r="S71" s="83"/>
      <c r="T71" s="83"/>
      <c r="U71" s="83"/>
      <c r="V71" s="83"/>
      <c r="W71" s="83"/>
      <c r="X71" s="83"/>
      <c r="Y71" s="83"/>
      <c r="Z71" s="145"/>
      <c r="AA71" s="146">
        <v>8</v>
      </c>
      <c r="AB71" s="146">
        <v>8</v>
      </c>
      <c r="AC71" s="160">
        <f>AVERAGE(AA71:AB71)</f>
        <v>8</v>
      </c>
      <c r="AD71" s="105" t="str">
        <f>IF(AC71&gt;=8.6,"O",IF(AC71&gt;=6.6,"VS",IF(AC71&gt;=4.6,"S",IF(AC71&gt;=2.6,"U",IF(AC71&gt;=2.59,"P")))))</f>
        <v>VS</v>
      </c>
    </row>
    <row r="72" spans="3:30" ht="12" customHeight="1">
      <c r="C72" s="32">
        <v>2</v>
      </c>
      <c r="D72" s="82" t="s">
        <v>110</v>
      </c>
      <c r="E72" s="83"/>
      <c r="F72" s="83"/>
      <c r="G72" s="83"/>
      <c r="H72" s="83"/>
      <c r="I72" s="83"/>
      <c r="J72" s="83"/>
      <c r="K72" s="83"/>
      <c r="L72" s="83"/>
      <c r="M72" s="83"/>
      <c r="N72" s="83"/>
      <c r="O72" s="83"/>
      <c r="P72" s="83"/>
      <c r="Q72" s="83"/>
      <c r="R72" s="83"/>
      <c r="S72" s="83"/>
      <c r="T72" s="83"/>
      <c r="U72" s="83"/>
      <c r="V72" s="83"/>
      <c r="W72" s="83"/>
      <c r="X72" s="83"/>
      <c r="Y72" s="83"/>
      <c r="Z72" s="145"/>
      <c r="AA72" s="146">
        <v>8</v>
      </c>
      <c r="AB72" s="146">
        <v>8</v>
      </c>
      <c r="AC72" s="160">
        <f>AVERAGE(AA72:AB72)</f>
        <v>8</v>
      </c>
      <c r="AD72" s="105" t="str">
        <f>IF(AC72&gt;=8.6,"O",IF(AC72&gt;=6.6,"VS",IF(AC72&gt;=4.6,"S",IF(AC72&gt;=2.6,"U",IF(AC72&gt;=2.59,"P")))))</f>
        <v>VS</v>
      </c>
    </row>
    <row r="73" spans="3:30" ht="12.75">
      <c r="C73" s="151"/>
      <c r="D73" s="152" t="s">
        <v>70</v>
      </c>
      <c r="E73" s="151"/>
      <c r="F73" s="151"/>
      <c r="G73" s="151"/>
      <c r="H73" s="151"/>
      <c r="I73" s="151"/>
      <c r="J73" s="151"/>
      <c r="K73" s="151"/>
      <c r="L73" s="151"/>
      <c r="M73" s="151"/>
      <c r="N73" s="151"/>
      <c r="O73" s="151"/>
      <c r="P73" s="151"/>
      <c r="Q73" s="151"/>
      <c r="R73" s="151"/>
      <c r="S73" s="151"/>
      <c r="T73" s="151"/>
      <c r="U73" s="151"/>
      <c r="V73" s="151"/>
      <c r="W73" s="151"/>
      <c r="X73" s="151"/>
      <c r="Y73" s="151"/>
      <c r="Z73" s="151"/>
      <c r="AA73" s="146">
        <f>SUM(AA71:AA72)</f>
        <v>16</v>
      </c>
      <c r="AB73" s="146">
        <f>SUM(AB71:AB72)</f>
        <v>16</v>
      </c>
      <c r="AC73" s="160">
        <f>AVERAGE(AA73:AB73)</f>
        <v>16</v>
      </c>
      <c r="AD73" s="105"/>
    </row>
    <row r="74" spans="3:30" ht="12.75">
      <c r="C74" s="151"/>
      <c r="D74" s="152" t="s">
        <v>224</v>
      </c>
      <c r="AA74" s="154">
        <f>AVERAGE(AA71:AA72)*10%</f>
        <v>0.8</v>
      </c>
      <c r="AB74" s="154">
        <f>AVERAGE(AB71:AB72)*10%</f>
        <v>0.8</v>
      </c>
      <c r="AC74" s="155">
        <f>AVERAGE(AA74:AB74)</f>
        <v>0.8</v>
      </c>
      <c r="AD74" s="108"/>
    </row>
    <row r="75" spans="4:30" ht="12.75">
      <c r="D75" s="152" t="s">
        <v>108</v>
      </c>
      <c r="AA75" s="163"/>
      <c r="AB75" s="163"/>
      <c r="AC75" s="163"/>
      <c r="AD75" s="163"/>
    </row>
    <row r="76" spans="1:30" ht="13.5" thickBo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row>
    <row r="77" ht="13.5" thickTop="1">
      <c r="B77" s="65" t="s">
        <v>111</v>
      </c>
    </row>
    <row r="78" ht="12.75">
      <c r="B78" s="65" t="s">
        <v>112</v>
      </c>
    </row>
    <row r="80" ht="12.75">
      <c r="B80" s="14" t="s">
        <v>113</v>
      </c>
    </row>
    <row r="81" spans="2:30" ht="12.75">
      <c r="B81" s="81">
        <v>1</v>
      </c>
      <c r="C81" s="65" t="s">
        <v>114</v>
      </c>
      <c r="AD81" s="165"/>
    </row>
    <row r="82" spans="3:30" ht="12.75">
      <c r="C82" s="166">
        <v>1.1</v>
      </c>
      <c r="E82" s="65" t="s">
        <v>115</v>
      </c>
      <c r="AD82" s="165"/>
    </row>
    <row r="83" spans="3:30" ht="12.75">
      <c r="C83" s="166">
        <v>1.2</v>
      </c>
      <c r="E83" s="65" t="s">
        <v>116</v>
      </c>
      <c r="AD83" s="165"/>
    </row>
    <row r="84" spans="3:30" ht="12.75">
      <c r="C84" s="166">
        <v>1.3</v>
      </c>
      <c r="E84" s="65" t="s">
        <v>117</v>
      </c>
      <c r="AD84" s="165"/>
    </row>
    <row r="85" spans="3:30" ht="12.75">
      <c r="C85" s="166">
        <v>1.4</v>
      </c>
      <c r="E85" s="65" t="s">
        <v>118</v>
      </c>
      <c r="AD85" s="165"/>
    </row>
    <row r="86" spans="2:30" ht="12.75">
      <c r="B86" s="81">
        <v>2</v>
      </c>
      <c r="C86" s="30" t="s">
        <v>119</v>
      </c>
      <c r="AD86" s="165"/>
    </row>
    <row r="87" spans="2:30" ht="12.75">
      <c r="B87" s="81">
        <v>3</v>
      </c>
      <c r="C87" s="65" t="s">
        <v>120</v>
      </c>
      <c r="AD87" s="165"/>
    </row>
    <row r="88" spans="2:30" ht="12.75">
      <c r="B88" s="81">
        <v>4</v>
      </c>
      <c r="C88" s="65" t="s">
        <v>118</v>
      </c>
      <c r="AD88" s="165"/>
    </row>
    <row r="89" ht="12.75">
      <c r="AD89" s="162">
        <f>SUM(AD81:AD88)</f>
        <v>0</v>
      </c>
    </row>
    <row r="90" ht="12.75">
      <c r="B90" s="14" t="s">
        <v>121</v>
      </c>
    </row>
    <row r="91" spans="2:3" ht="12.75">
      <c r="B91" s="81">
        <v>1</v>
      </c>
      <c r="C91" s="11" t="s">
        <v>122</v>
      </c>
    </row>
    <row r="92" spans="2:3" ht="12.75">
      <c r="B92" s="81">
        <v>2</v>
      </c>
      <c r="C92" s="65" t="s">
        <v>148</v>
      </c>
    </row>
    <row r="93" spans="2:3" ht="12.75">
      <c r="B93" s="81">
        <v>3</v>
      </c>
      <c r="C93" s="65" t="s">
        <v>123</v>
      </c>
    </row>
    <row r="94" spans="2:3" ht="12.75">
      <c r="B94" s="81">
        <v>4</v>
      </c>
      <c r="C94" s="65" t="s">
        <v>124</v>
      </c>
    </row>
    <row r="96" spans="1:30" ht="15.75">
      <c r="A96" s="262" t="s">
        <v>140</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row>
    <row r="97" spans="1:30" ht="12" customHeight="1">
      <c r="A97" s="65" t="s">
        <v>52</v>
      </c>
      <c r="B97" s="82" t="s">
        <v>125</v>
      </c>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145"/>
      <c r="AD97" s="156"/>
    </row>
    <row r="98" spans="2:30" ht="12" customHeight="1">
      <c r="B98" s="82" t="s">
        <v>54</v>
      </c>
      <c r="C98" s="83" t="s">
        <v>126</v>
      </c>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145"/>
      <c r="AD98" s="162">
        <f>AVERAGE(AA30:AB30)</f>
        <v>3.65625</v>
      </c>
    </row>
    <row r="99" spans="2:30" ht="12" customHeight="1">
      <c r="B99" s="82" t="s">
        <v>71</v>
      </c>
      <c r="C99" s="83" t="s">
        <v>235</v>
      </c>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145"/>
      <c r="AD99" s="162"/>
    </row>
    <row r="100" spans="2:30" ht="12" customHeight="1">
      <c r="B100" s="82" t="s">
        <v>76</v>
      </c>
      <c r="C100" s="83" t="s">
        <v>236</v>
      </c>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145"/>
      <c r="AD100" s="162">
        <f>AVERAGE(AA41:AB41)</f>
        <v>2</v>
      </c>
    </row>
    <row r="101" spans="2:30" ht="12" customHeight="1">
      <c r="B101" s="82" t="s">
        <v>80</v>
      </c>
      <c r="C101" s="83" t="s">
        <v>234</v>
      </c>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145"/>
      <c r="AD101" s="162">
        <f>AVERAGE(AA49:AB49)</f>
        <v>0.44000000000000006</v>
      </c>
    </row>
    <row r="102" spans="1:30" ht="12" customHeight="1">
      <c r="A102" s="65" t="s">
        <v>83</v>
      </c>
      <c r="B102" s="82" t="s">
        <v>127</v>
      </c>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145"/>
      <c r="AD102" s="155">
        <f>AVERAGE(AA66:AB66)</f>
        <v>1.6</v>
      </c>
    </row>
    <row r="103" spans="1:30" ht="12" customHeight="1">
      <c r="A103" s="65" t="s">
        <v>107</v>
      </c>
      <c r="B103" s="82" t="s">
        <v>128</v>
      </c>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145"/>
      <c r="AD103" s="155">
        <f>AVERAGE(AA74:AB74)</f>
        <v>0.8</v>
      </c>
    </row>
    <row r="104" spans="2:30" ht="12" customHeight="1">
      <c r="B104" s="82" t="s">
        <v>129</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145"/>
      <c r="AD104" s="167">
        <f>SUM(AD98:AD103)</f>
        <v>8.496250000000002</v>
      </c>
    </row>
    <row r="105" spans="2:30" ht="12" customHeight="1">
      <c r="B105" s="82" t="s">
        <v>130</v>
      </c>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145"/>
      <c r="AD105" s="162">
        <f>SUM(AD81:AD88)</f>
        <v>0</v>
      </c>
    </row>
    <row r="106" spans="2:30" ht="15.75">
      <c r="B106" s="82" t="s">
        <v>131</v>
      </c>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145"/>
      <c r="AD106" s="119">
        <f>AD104+AD105</f>
        <v>8.496250000000002</v>
      </c>
    </row>
    <row r="107" spans="2:30" ht="15.75">
      <c r="B107" s="82" t="s">
        <v>149</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145"/>
      <c r="AA107" s="263" t="str">
        <f>IF(AD106&gt;=8.6,"Outstanding",IF(AD106&gt;=6.6,"Very Satisfactory",IF(AD106&gt;=4.6,"Satisfactory",IF(AD106&gt;=2.6,"Unsatisfactory",IF(AD106&gt;=2.59,"Poor")))))</f>
        <v>Very Satisfactory</v>
      </c>
      <c r="AB107" s="264"/>
      <c r="AC107" s="264"/>
      <c r="AD107" s="265"/>
    </row>
    <row r="109" ht="12.75">
      <c r="B109" s="65" t="s">
        <v>132</v>
      </c>
    </row>
    <row r="110" spans="2:30" ht="12.75">
      <c r="B110" s="82"/>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145"/>
    </row>
    <row r="111" spans="2:30" ht="12.75">
      <c r="B111" s="82"/>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145"/>
    </row>
    <row r="112" spans="2:30" ht="12.75">
      <c r="B112" s="82"/>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145"/>
    </row>
    <row r="114" spans="1:9" ht="12.75">
      <c r="A114" s="283">
        <v>8.6</v>
      </c>
      <c r="B114" s="283"/>
      <c r="C114" s="84" t="s">
        <v>27</v>
      </c>
      <c r="D114" s="283">
        <v>10</v>
      </c>
      <c r="E114" s="283"/>
      <c r="G114" s="84" t="s">
        <v>133</v>
      </c>
      <c r="I114" s="65" t="s">
        <v>134</v>
      </c>
    </row>
    <row r="115" spans="1:9" ht="12.75">
      <c r="A115" s="283">
        <v>6.6</v>
      </c>
      <c r="B115" s="283"/>
      <c r="C115" s="84" t="s">
        <v>27</v>
      </c>
      <c r="D115" s="283">
        <v>8.59</v>
      </c>
      <c r="E115" s="283"/>
      <c r="G115" s="84" t="s">
        <v>133</v>
      </c>
      <c r="I115" s="65" t="s">
        <v>135</v>
      </c>
    </row>
    <row r="116" spans="1:9" ht="12.75">
      <c r="A116" s="283">
        <v>4.6</v>
      </c>
      <c r="B116" s="283"/>
      <c r="C116" s="84" t="s">
        <v>27</v>
      </c>
      <c r="D116" s="283">
        <v>6.59</v>
      </c>
      <c r="E116" s="283"/>
      <c r="G116" s="84" t="s">
        <v>133</v>
      </c>
      <c r="I116" s="65" t="s">
        <v>136</v>
      </c>
    </row>
    <row r="117" spans="1:9" ht="12.75">
      <c r="A117" s="283">
        <v>2.6</v>
      </c>
      <c r="B117" s="283"/>
      <c r="C117" s="84" t="s">
        <v>27</v>
      </c>
      <c r="D117" s="283">
        <v>4.59</v>
      </c>
      <c r="E117" s="283"/>
      <c r="G117" s="84" t="s">
        <v>133</v>
      </c>
      <c r="I117" s="65" t="s">
        <v>137</v>
      </c>
    </row>
    <row r="118" spans="1:9" ht="12.75">
      <c r="A118" s="283" t="s">
        <v>139</v>
      </c>
      <c r="B118" s="283"/>
      <c r="C118" s="283"/>
      <c r="D118" s="283"/>
      <c r="E118" s="283"/>
      <c r="G118" s="84" t="s">
        <v>133</v>
      </c>
      <c r="I118" s="65" t="s">
        <v>138</v>
      </c>
    </row>
    <row r="120" spans="1:30" ht="30" customHeight="1">
      <c r="A120" s="85" t="s">
        <v>141</v>
      </c>
      <c r="B120" s="86"/>
      <c r="C120" s="86"/>
      <c r="D120" s="86"/>
      <c r="E120" s="86"/>
      <c r="F120" s="86"/>
      <c r="G120" s="86"/>
      <c r="H120" s="86"/>
      <c r="I120" s="87"/>
      <c r="J120" s="258" t="s">
        <v>237</v>
      </c>
      <c r="K120" s="259"/>
      <c r="L120" s="259"/>
      <c r="M120" s="259"/>
      <c r="N120" s="259"/>
      <c r="O120" s="259"/>
      <c r="P120" s="259"/>
      <c r="Q120" s="259"/>
      <c r="R120" s="259"/>
      <c r="S120" s="259"/>
      <c r="T120" s="259"/>
      <c r="U120" s="259"/>
      <c r="V120" s="259"/>
      <c r="W120" s="248" t="s">
        <v>239</v>
      </c>
      <c r="X120" s="248"/>
      <c r="Y120" s="248"/>
      <c r="Z120" s="248"/>
      <c r="AA120" s="248"/>
      <c r="AB120" s="248"/>
      <c r="AC120" s="248"/>
      <c r="AD120" s="248"/>
    </row>
    <row r="121" spans="1:30" ht="30" customHeight="1">
      <c r="A121" s="284" t="s">
        <v>150</v>
      </c>
      <c r="B121" s="285"/>
      <c r="C121" s="285"/>
      <c r="D121" s="285"/>
      <c r="E121" s="285"/>
      <c r="F121" s="285"/>
      <c r="G121" s="285"/>
      <c r="H121" s="285"/>
      <c r="I121" s="286"/>
      <c r="J121" s="255" t="s">
        <v>238</v>
      </c>
      <c r="K121" s="256"/>
      <c r="L121" s="256"/>
      <c r="M121" s="256"/>
      <c r="N121" s="256"/>
      <c r="O121" s="256"/>
      <c r="P121" s="256"/>
      <c r="Q121" s="256"/>
      <c r="R121" s="256"/>
      <c r="S121" s="256"/>
      <c r="T121" s="256"/>
      <c r="U121" s="256"/>
      <c r="V121" s="257"/>
      <c r="W121" s="248" t="s">
        <v>243</v>
      </c>
      <c r="X121" s="248"/>
      <c r="Y121" s="248"/>
      <c r="Z121" s="248"/>
      <c r="AA121" s="248"/>
      <c r="AB121" s="248"/>
      <c r="AC121" s="248"/>
      <c r="AD121" s="248"/>
    </row>
    <row r="122" spans="1:30" ht="30" customHeight="1">
      <c r="A122" s="287"/>
      <c r="B122" s="288"/>
      <c r="C122" s="288"/>
      <c r="D122" s="288"/>
      <c r="E122" s="288"/>
      <c r="F122" s="288"/>
      <c r="G122" s="288"/>
      <c r="H122" s="288"/>
      <c r="I122" s="289"/>
      <c r="J122" s="258" t="s">
        <v>144</v>
      </c>
      <c r="K122" s="259"/>
      <c r="L122" s="259"/>
      <c r="M122" s="259"/>
      <c r="N122" s="259"/>
      <c r="O122" s="259"/>
      <c r="P122" s="259"/>
      <c r="Q122" s="259"/>
      <c r="R122" s="259"/>
      <c r="S122" s="259"/>
      <c r="T122" s="259"/>
      <c r="U122" s="259"/>
      <c r="V122" s="259"/>
      <c r="W122" s="248" t="s">
        <v>263</v>
      </c>
      <c r="X122" s="248"/>
      <c r="Y122" s="248"/>
      <c r="Z122" s="248"/>
      <c r="AA122" s="248"/>
      <c r="AB122" s="248"/>
      <c r="AC122" s="248"/>
      <c r="AD122" s="248"/>
    </row>
    <row r="123" spans="1:30" ht="30" customHeight="1">
      <c r="A123" s="85" t="s">
        <v>142</v>
      </c>
      <c r="B123" s="86"/>
      <c r="C123" s="86"/>
      <c r="D123" s="86"/>
      <c r="E123" s="86"/>
      <c r="F123" s="86"/>
      <c r="G123" s="86"/>
      <c r="H123" s="86"/>
      <c r="I123" s="87"/>
      <c r="J123" s="260" t="s">
        <v>145</v>
      </c>
      <c r="K123" s="261"/>
      <c r="L123" s="261"/>
      <c r="M123" s="261"/>
      <c r="N123" s="261"/>
      <c r="O123" s="261"/>
      <c r="P123" s="261"/>
      <c r="Q123" s="261"/>
      <c r="R123" s="261"/>
      <c r="S123" s="261"/>
      <c r="T123" s="261"/>
      <c r="U123" s="261"/>
      <c r="V123" s="261"/>
      <c r="W123" s="248" t="s">
        <v>264</v>
      </c>
      <c r="X123" s="248"/>
      <c r="Y123" s="248"/>
      <c r="Z123" s="248"/>
      <c r="AA123" s="248"/>
      <c r="AB123" s="248"/>
      <c r="AC123" s="248"/>
      <c r="AD123" s="248"/>
    </row>
    <row r="124" spans="1:30" ht="30" customHeight="1">
      <c r="A124" s="85" t="s">
        <v>143</v>
      </c>
      <c r="B124" s="86"/>
      <c r="C124" s="86"/>
      <c r="D124" s="86"/>
      <c r="E124" s="86"/>
      <c r="F124" s="86"/>
      <c r="G124" s="86"/>
      <c r="H124" s="86"/>
      <c r="I124" s="87"/>
      <c r="J124" s="258" t="s">
        <v>146</v>
      </c>
      <c r="K124" s="259"/>
      <c r="L124" s="259"/>
      <c r="M124" s="259"/>
      <c r="N124" s="259"/>
      <c r="O124" s="259"/>
      <c r="P124" s="259"/>
      <c r="Q124" s="259"/>
      <c r="R124" s="259"/>
      <c r="S124" s="259"/>
      <c r="T124" s="259"/>
      <c r="U124" s="259"/>
      <c r="V124" s="259"/>
      <c r="W124" s="248" t="s">
        <v>147</v>
      </c>
      <c r="X124" s="248"/>
      <c r="Y124" s="248"/>
      <c r="Z124" s="248"/>
      <c r="AA124" s="248"/>
      <c r="AB124" s="248"/>
      <c r="AC124" s="248"/>
      <c r="AD124" s="248"/>
    </row>
    <row r="127" spans="1:8" ht="12.75">
      <c r="A127" s="65" t="s">
        <v>37</v>
      </c>
      <c r="H127" s="65" t="s">
        <v>38</v>
      </c>
    </row>
    <row r="129" spans="1:17" ht="12.75">
      <c r="A129" s="65" t="s">
        <v>39</v>
      </c>
      <c r="D129" s="300" t="s">
        <v>240</v>
      </c>
      <c r="E129" s="300"/>
      <c r="F129" s="300"/>
      <c r="G129" s="300"/>
      <c r="H129" s="300"/>
      <c r="I129" s="300"/>
      <c r="J129" s="300"/>
      <c r="K129" s="300"/>
      <c r="L129" s="300"/>
      <c r="M129" s="300"/>
      <c r="N129" s="65" t="s">
        <v>40</v>
      </c>
      <c r="Q129" s="65" t="s">
        <v>41</v>
      </c>
    </row>
    <row r="130" spans="1:15" ht="12.75">
      <c r="A130" s="65" t="s">
        <v>42</v>
      </c>
      <c r="H130" s="65" t="s">
        <v>43</v>
      </c>
      <c r="O130" s="65" t="s">
        <v>44</v>
      </c>
    </row>
    <row r="131" spans="1:25" ht="12.75">
      <c r="A131" s="65" t="s">
        <v>45</v>
      </c>
      <c r="F131" s="296" t="s">
        <v>262</v>
      </c>
      <c r="G131" s="296"/>
      <c r="H131" s="296"/>
      <c r="I131" s="296"/>
      <c r="J131" s="296"/>
      <c r="K131" s="296"/>
      <c r="L131" s="296"/>
      <c r="M131" s="296"/>
      <c r="N131" s="296"/>
      <c r="O131" s="296"/>
      <c r="P131" s="296"/>
      <c r="Q131" s="296"/>
      <c r="R131" s="296"/>
      <c r="S131" s="296"/>
      <c r="T131" s="296"/>
      <c r="U131" s="296"/>
      <c r="V131" s="296"/>
      <c r="W131" s="296"/>
      <c r="X131" s="296"/>
      <c r="Y131" s="296"/>
    </row>
    <row r="132" spans="1:30" ht="12.75">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row>
    <row r="133" spans="1:30" ht="12.75">
      <c r="A133" s="291" t="s">
        <v>46</v>
      </c>
      <c r="B133" s="29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97" t="s">
        <v>47</v>
      </c>
      <c r="AB133" s="97" t="s">
        <v>50</v>
      </c>
      <c r="AC133" s="268" t="s">
        <v>49</v>
      </c>
      <c r="AD133" s="9" t="s">
        <v>99</v>
      </c>
    </row>
    <row r="134" spans="1:30" ht="12.75">
      <c r="A134" s="294"/>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8" t="s">
        <v>48</v>
      </c>
      <c r="AB134" s="8" t="s">
        <v>51</v>
      </c>
      <c r="AC134" s="269"/>
      <c r="AD134" s="8" t="s">
        <v>48</v>
      </c>
    </row>
    <row r="135" spans="1:30" ht="12.75">
      <c r="A135" s="71" t="s">
        <v>52</v>
      </c>
      <c r="B135" s="65" t="s">
        <v>53</v>
      </c>
      <c r="AA135" s="139"/>
      <c r="AB135" s="140"/>
      <c r="AC135" s="140"/>
      <c r="AD135" s="141"/>
    </row>
    <row r="136" spans="2:30" ht="12.75">
      <c r="B136" s="65" t="s">
        <v>54</v>
      </c>
      <c r="C136" s="65" t="s">
        <v>55</v>
      </c>
      <c r="AA136" s="142"/>
      <c r="AB136" s="143"/>
      <c r="AC136" s="143"/>
      <c r="AD136" s="144"/>
    </row>
    <row r="137" spans="3:30" ht="12" customHeight="1">
      <c r="C137" s="32">
        <v>1</v>
      </c>
      <c r="D137" s="82" t="s">
        <v>56</v>
      </c>
      <c r="E137" s="83"/>
      <c r="F137" s="83"/>
      <c r="G137" s="83"/>
      <c r="H137" s="83"/>
      <c r="I137" s="83"/>
      <c r="J137" s="83"/>
      <c r="K137" s="83"/>
      <c r="L137" s="83"/>
      <c r="M137" s="83"/>
      <c r="N137" s="83"/>
      <c r="O137" s="83"/>
      <c r="P137" s="83"/>
      <c r="Q137" s="83"/>
      <c r="R137" s="83"/>
      <c r="S137" s="83"/>
      <c r="T137" s="83"/>
      <c r="U137" s="83"/>
      <c r="V137" s="83"/>
      <c r="W137" s="83"/>
      <c r="X137" s="83"/>
      <c r="Y137" s="83"/>
      <c r="Z137" s="145"/>
      <c r="AA137" s="146">
        <v>8</v>
      </c>
      <c r="AB137" s="146">
        <v>8</v>
      </c>
      <c r="AC137" s="147">
        <f aca="true" t="shared" si="6" ref="AC137:AC147">AVERAGE(AA137:AB137)</f>
        <v>8</v>
      </c>
      <c r="AD137" s="105" t="str">
        <f aca="true" t="shared" si="7" ref="AD137:AD147">IF(AC137&gt;=8.6,"O",IF(AC137&gt;=6.6,"VS",IF(AC137&gt;=4.6,"S",IF(AC137&gt;=2.6,"U",IF(AC137&gt;=2.59,"P")))))</f>
        <v>VS</v>
      </c>
    </row>
    <row r="138" spans="3:30" ht="12" customHeight="1">
      <c r="C138" s="32">
        <v>2</v>
      </c>
      <c r="D138" s="33" t="s">
        <v>100</v>
      </c>
      <c r="E138" s="83"/>
      <c r="F138" s="83"/>
      <c r="G138" s="83"/>
      <c r="H138" s="83"/>
      <c r="I138" s="83"/>
      <c r="J138" s="83"/>
      <c r="K138" s="83"/>
      <c r="L138" s="83"/>
      <c r="M138" s="83"/>
      <c r="N138" s="83"/>
      <c r="O138" s="83"/>
      <c r="P138" s="83"/>
      <c r="Q138" s="83"/>
      <c r="R138" s="83"/>
      <c r="S138" s="83"/>
      <c r="T138" s="83"/>
      <c r="U138" s="83"/>
      <c r="V138" s="83"/>
      <c r="W138" s="83"/>
      <c r="X138" s="83"/>
      <c r="Y138" s="83"/>
      <c r="Z138" s="145"/>
      <c r="AA138" s="146">
        <v>8</v>
      </c>
      <c r="AB138" s="146">
        <v>8</v>
      </c>
      <c r="AC138" s="147">
        <f t="shared" si="6"/>
        <v>8</v>
      </c>
      <c r="AD138" s="105" t="str">
        <f t="shared" si="7"/>
        <v>VS</v>
      </c>
    </row>
    <row r="139" spans="3:30" ht="12" customHeight="1">
      <c r="C139" s="32">
        <v>3</v>
      </c>
      <c r="D139" s="82" t="s">
        <v>57</v>
      </c>
      <c r="E139" s="83"/>
      <c r="F139" s="83"/>
      <c r="G139" s="83"/>
      <c r="H139" s="83"/>
      <c r="I139" s="83"/>
      <c r="J139" s="83"/>
      <c r="K139" s="83"/>
      <c r="L139" s="83"/>
      <c r="M139" s="83"/>
      <c r="N139" s="83"/>
      <c r="O139" s="83"/>
      <c r="P139" s="83"/>
      <c r="Q139" s="83"/>
      <c r="R139" s="83"/>
      <c r="S139" s="83"/>
      <c r="T139" s="83"/>
      <c r="U139" s="83"/>
      <c r="V139" s="83"/>
      <c r="W139" s="83"/>
      <c r="X139" s="83"/>
      <c r="Y139" s="83"/>
      <c r="Z139" s="145"/>
      <c r="AA139" s="146">
        <v>8</v>
      </c>
      <c r="AB139" s="146">
        <v>8</v>
      </c>
      <c r="AC139" s="147">
        <f t="shared" si="6"/>
        <v>8</v>
      </c>
      <c r="AD139" s="105" t="str">
        <f t="shared" si="7"/>
        <v>VS</v>
      </c>
    </row>
    <row r="140" spans="3:30" ht="12" customHeight="1">
      <c r="C140" s="32">
        <v>4</v>
      </c>
      <c r="D140" s="82" t="s">
        <v>58</v>
      </c>
      <c r="E140" s="83"/>
      <c r="F140" s="83"/>
      <c r="G140" s="83"/>
      <c r="H140" s="83"/>
      <c r="I140" s="83"/>
      <c r="J140" s="83"/>
      <c r="K140" s="83"/>
      <c r="L140" s="83"/>
      <c r="M140" s="83"/>
      <c r="N140" s="83"/>
      <c r="O140" s="83"/>
      <c r="P140" s="83"/>
      <c r="Q140" s="83"/>
      <c r="R140" s="83"/>
      <c r="S140" s="83"/>
      <c r="T140" s="83"/>
      <c r="U140" s="83"/>
      <c r="V140" s="83"/>
      <c r="W140" s="83"/>
      <c r="X140" s="83"/>
      <c r="Y140" s="83"/>
      <c r="Z140" s="145"/>
      <c r="AA140" s="146">
        <v>8</v>
      </c>
      <c r="AB140" s="146">
        <v>8</v>
      </c>
      <c r="AC140" s="147">
        <f t="shared" si="6"/>
        <v>8</v>
      </c>
      <c r="AD140" s="105" t="str">
        <f t="shared" si="7"/>
        <v>VS</v>
      </c>
    </row>
    <row r="141" spans="3:30" ht="12" customHeight="1">
      <c r="C141" s="32">
        <v>5</v>
      </c>
      <c r="D141" s="82" t="s">
        <v>59</v>
      </c>
      <c r="E141" s="83"/>
      <c r="F141" s="83"/>
      <c r="G141" s="83"/>
      <c r="H141" s="83"/>
      <c r="I141" s="83"/>
      <c r="J141" s="83"/>
      <c r="K141" s="83"/>
      <c r="L141" s="83"/>
      <c r="M141" s="83"/>
      <c r="N141" s="83"/>
      <c r="O141" s="83"/>
      <c r="P141" s="83"/>
      <c r="Q141" s="83"/>
      <c r="R141" s="83"/>
      <c r="S141" s="83"/>
      <c r="T141" s="83"/>
      <c r="U141" s="83"/>
      <c r="V141" s="83"/>
      <c r="W141" s="83"/>
      <c r="X141" s="83"/>
      <c r="Y141" s="83"/>
      <c r="Z141" s="145"/>
      <c r="AA141" s="146">
        <v>8</v>
      </c>
      <c r="AB141" s="146">
        <v>8</v>
      </c>
      <c r="AC141" s="147">
        <f t="shared" si="6"/>
        <v>8</v>
      </c>
      <c r="AD141" s="105" t="str">
        <f t="shared" si="7"/>
        <v>VS</v>
      </c>
    </row>
    <row r="142" spans="3:30" ht="12" customHeight="1">
      <c r="C142" s="32">
        <v>6</v>
      </c>
      <c r="D142" s="82" t="s">
        <v>60</v>
      </c>
      <c r="E142" s="83"/>
      <c r="F142" s="83"/>
      <c r="G142" s="83"/>
      <c r="H142" s="83"/>
      <c r="I142" s="83"/>
      <c r="J142" s="83"/>
      <c r="K142" s="83"/>
      <c r="L142" s="83"/>
      <c r="M142" s="83"/>
      <c r="N142" s="83"/>
      <c r="O142" s="83"/>
      <c r="P142" s="83"/>
      <c r="Q142" s="83"/>
      <c r="R142" s="83"/>
      <c r="S142" s="83"/>
      <c r="T142" s="83"/>
      <c r="U142" s="83"/>
      <c r="V142" s="83"/>
      <c r="W142" s="83"/>
      <c r="X142" s="83"/>
      <c r="Y142" s="83"/>
      <c r="Z142" s="145"/>
      <c r="AA142" s="146">
        <v>8</v>
      </c>
      <c r="AB142" s="146">
        <v>8</v>
      </c>
      <c r="AC142" s="147">
        <f t="shared" si="6"/>
        <v>8</v>
      </c>
      <c r="AD142" s="105" t="str">
        <f t="shared" si="7"/>
        <v>VS</v>
      </c>
    </row>
    <row r="143" spans="3:30" ht="12" customHeight="1">
      <c r="C143" s="32">
        <v>7</v>
      </c>
      <c r="D143" s="82" t="s">
        <v>61</v>
      </c>
      <c r="E143" s="83"/>
      <c r="F143" s="83"/>
      <c r="G143" s="83"/>
      <c r="H143" s="83"/>
      <c r="I143" s="83"/>
      <c r="J143" s="83"/>
      <c r="K143" s="83"/>
      <c r="L143" s="83"/>
      <c r="M143" s="83"/>
      <c r="N143" s="83"/>
      <c r="O143" s="83"/>
      <c r="P143" s="83"/>
      <c r="Q143" s="83"/>
      <c r="R143" s="83"/>
      <c r="S143" s="83"/>
      <c r="T143" s="83"/>
      <c r="U143" s="83"/>
      <c r="V143" s="83"/>
      <c r="W143" s="83"/>
      <c r="X143" s="83"/>
      <c r="Y143" s="83"/>
      <c r="Z143" s="145"/>
      <c r="AA143" s="146">
        <v>8</v>
      </c>
      <c r="AB143" s="146">
        <v>8</v>
      </c>
      <c r="AC143" s="147">
        <f t="shared" si="6"/>
        <v>8</v>
      </c>
      <c r="AD143" s="105" t="str">
        <f t="shared" si="7"/>
        <v>VS</v>
      </c>
    </row>
    <row r="144" spans="3:30" ht="12" customHeight="1">
      <c r="C144" s="32">
        <v>8</v>
      </c>
      <c r="D144" s="82" t="s">
        <v>62</v>
      </c>
      <c r="E144" s="83"/>
      <c r="F144" s="83"/>
      <c r="G144" s="83"/>
      <c r="H144" s="83"/>
      <c r="I144" s="83"/>
      <c r="J144" s="83"/>
      <c r="K144" s="83"/>
      <c r="L144" s="83"/>
      <c r="M144" s="83"/>
      <c r="N144" s="83"/>
      <c r="O144" s="83"/>
      <c r="P144" s="83"/>
      <c r="Q144" s="83"/>
      <c r="R144" s="83"/>
      <c r="S144" s="83"/>
      <c r="T144" s="83"/>
      <c r="U144" s="83"/>
      <c r="V144" s="83"/>
      <c r="W144" s="83"/>
      <c r="X144" s="83"/>
      <c r="Y144" s="83"/>
      <c r="Z144" s="145"/>
      <c r="AA144" s="146">
        <v>8</v>
      </c>
      <c r="AB144" s="146">
        <v>8</v>
      </c>
      <c r="AC144" s="147">
        <f t="shared" si="6"/>
        <v>8</v>
      </c>
      <c r="AD144" s="105" t="str">
        <f t="shared" si="7"/>
        <v>VS</v>
      </c>
    </row>
    <row r="145" spans="3:30" ht="12" customHeight="1">
      <c r="C145" s="32">
        <v>9</v>
      </c>
      <c r="D145" s="82" t="s">
        <v>63</v>
      </c>
      <c r="E145" s="83"/>
      <c r="F145" s="83"/>
      <c r="G145" s="83"/>
      <c r="H145" s="83"/>
      <c r="I145" s="83"/>
      <c r="J145" s="83"/>
      <c r="K145" s="83"/>
      <c r="L145" s="83"/>
      <c r="M145" s="83"/>
      <c r="N145" s="83"/>
      <c r="O145" s="83"/>
      <c r="P145" s="83"/>
      <c r="Q145" s="83"/>
      <c r="R145" s="83"/>
      <c r="S145" s="83"/>
      <c r="T145" s="83"/>
      <c r="U145" s="83"/>
      <c r="V145" s="83"/>
      <c r="W145" s="83"/>
      <c r="X145" s="83"/>
      <c r="Y145" s="83"/>
      <c r="Z145" s="145"/>
      <c r="AA145" s="146">
        <v>8</v>
      </c>
      <c r="AB145" s="146">
        <v>8</v>
      </c>
      <c r="AC145" s="147">
        <f t="shared" si="6"/>
        <v>8</v>
      </c>
      <c r="AD145" s="105" t="str">
        <f t="shared" si="7"/>
        <v>VS</v>
      </c>
    </row>
    <row r="146" spans="3:30" ht="12" customHeight="1">
      <c r="C146" s="32">
        <v>10</v>
      </c>
      <c r="D146" s="82" t="s">
        <v>64</v>
      </c>
      <c r="E146" s="83"/>
      <c r="F146" s="83"/>
      <c r="G146" s="83"/>
      <c r="H146" s="83"/>
      <c r="I146" s="83"/>
      <c r="J146" s="83"/>
      <c r="K146" s="83"/>
      <c r="L146" s="83"/>
      <c r="M146" s="83"/>
      <c r="N146" s="83"/>
      <c r="O146" s="83"/>
      <c r="P146" s="83"/>
      <c r="Q146" s="83"/>
      <c r="R146" s="83"/>
      <c r="S146" s="83"/>
      <c r="T146" s="83"/>
      <c r="U146" s="83"/>
      <c r="V146" s="83"/>
      <c r="W146" s="83"/>
      <c r="X146" s="83"/>
      <c r="Y146" s="83"/>
      <c r="Z146" s="145"/>
      <c r="AA146" s="146">
        <v>8</v>
      </c>
      <c r="AB146" s="146">
        <v>8</v>
      </c>
      <c r="AC146" s="147">
        <f t="shared" si="6"/>
        <v>8</v>
      </c>
      <c r="AD146" s="105" t="str">
        <f t="shared" si="7"/>
        <v>VS</v>
      </c>
    </row>
    <row r="147" spans="3:30" ht="12" customHeight="1">
      <c r="C147" s="32">
        <v>11</v>
      </c>
      <c r="D147" s="82" t="s">
        <v>65</v>
      </c>
      <c r="E147" s="83"/>
      <c r="F147" s="83"/>
      <c r="G147" s="83"/>
      <c r="H147" s="83"/>
      <c r="I147" s="83"/>
      <c r="J147" s="83"/>
      <c r="K147" s="83"/>
      <c r="L147" s="83"/>
      <c r="M147" s="83"/>
      <c r="N147" s="83"/>
      <c r="O147" s="83"/>
      <c r="P147" s="83"/>
      <c r="Q147" s="83"/>
      <c r="R147" s="83"/>
      <c r="S147" s="83"/>
      <c r="T147" s="83"/>
      <c r="U147" s="83"/>
      <c r="V147" s="83"/>
      <c r="W147" s="83"/>
      <c r="X147" s="83"/>
      <c r="Y147" s="83"/>
      <c r="Z147" s="145"/>
      <c r="AA147" s="146">
        <v>8</v>
      </c>
      <c r="AB147" s="146">
        <v>8</v>
      </c>
      <c r="AC147" s="147">
        <f t="shared" si="6"/>
        <v>8</v>
      </c>
      <c r="AD147" s="105" t="str">
        <f t="shared" si="7"/>
        <v>VS</v>
      </c>
    </row>
    <row r="148" spans="3:30" ht="12" customHeight="1">
      <c r="C148" s="13"/>
      <c r="D148" s="148" t="s">
        <v>66</v>
      </c>
      <c r="E148" s="83"/>
      <c r="F148" s="83"/>
      <c r="G148" s="83"/>
      <c r="H148" s="83"/>
      <c r="I148" s="83"/>
      <c r="J148" s="83"/>
      <c r="K148" s="83"/>
      <c r="L148" s="83"/>
      <c r="M148" s="83"/>
      <c r="N148" s="83"/>
      <c r="O148" s="83"/>
      <c r="P148" s="83"/>
      <c r="Q148" s="83"/>
      <c r="R148" s="83"/>
      <c r="S148" s="83"/>
      <c r="T148" s="83"/>
      <c r="U148" s="83"/>
      <c r="V148" s="83"/>
      <c r="W148" s="83"/>
      <c r="X148" s="83"/>
      <c r="Y148" s="83"/>
      <c r="Z148" s="145"/>
      <c r="AA148" s="149"/>
      <c r="AB148" s="149"/>
      <c r="AC148" s="150"/>
      <c r="AD148" s="149"/>
    </row>
    <row r="149" spans="3:30" ht="12" customHeight="1">
      <c r="C149" s="32">
        <v>12</v>
      </c>
      <c r="D149" s="82" t="s">
        <v>101</v>
      </c>
      <c r="E149" s="83"/>
      <c r="F149" s="83"/>
      <c r="G149" s="83"/>
      <c r="H149" s="83"/>
      <c r="I149" s="83"/>
      <c r="J149" s="83"/>
      <c r="K149" s="83"/>
      <c r="L149" s="83"/>
      <c r="M149" s="83"/>
      <c r="N149" s="83"/>
      <c r="O149" s="83"/>
      <c r="P149" s="83"/>
      <c r="Q149" s="83"/>
      <c r="R149" s="83"/>
      <c r="S149" s="83"/>
      <c r="T149" s="83"/>
      <c r="U149" s="83"/>
      <c r="V149" s="83"/>
      <c r="W149" s="83"/>
      <c r="X149" s="83"/>
      <c r="Y149" s="83"/>
      <c r="Z149" s="145"/>
      <c r="AA149" s="146">
        <v>8</v>
      </c>
      <c r="AB149" s="146">
        <v>8</v>
      </c>
      <c r="AC149" s="147">
        <f>AVERAGE(AA149:AB149)</f>
        <v>8</v>
      </c>
      <c r="AD149" s="105" t="str">
        <f>IF(AC149&gt;=8.6,"O",IF(AC149&gt;=6.6,"VS",IF(AC149&gt;=4.6,"S",IF(AC149&gt;=2.6,"U",IF(AC149&gt;=2.59,"P")))))</f>
        <v>VS</v>
      </c>
    </row>
    <row r="150" spans="3:30" ht="12" customHeight="1">
      <c r="C150" s="32">
        <v>13</v>
      </c>
      <c r="D150" s="82" t="s">
        <v>67</v>
      </c>
      <c r="E150" s="83"/>
      <c r="F150" s="83"/>
      <c r="G150" s="83"/>
      <c r="H150" s="83"/>
      <c r="I150" s="83"/>
      <c r="J150" s="83"/>
      <c r="K150" s="83"/>
      <c r="L150" s="83"/>
      <c r="M150" s="83"/>
      <c r="N150" s="83"/>
      <c r="O150" s="83"/>
      <c r="P150" s="83"/>
      <c r="Q150" s="83"/>
      <c r="R150" s="83"/>
      <c r="S150" s="83"/>
      <c r="T150" s="83"/>
      <c r="U150" s="83"/>
      <c r="V150" s="83"/>
      <c r="W150" s="83"/>
      <c r="X150" s="83"/>
      <c r="Y150" s="83"/>
      <c r="Z150" s="145"/>
      <c r="AA150" s="146">
        <v>8</v>
      </c>
      <c r="AB150" s="146">
        <v>8</v>
      </c>
      <c r="AC150" s="147">
        <f>AVERAGE(AA150:AB150)</f>
        <v>8</v>
      </c>
      <c r="AD150" s="105" t="str">
        <f>IF(AC150&gt;=8.6,"O",IF(AC150&gt;=6.6,"VS",IF(AC150&gt;=4.6,"S",IF(AC150&gt;=2.6,"U",IF(AC150&gt;=2.59,"P")))))</f>
        <v>VS</v>
      </c>
    </row>
    <row r="151" spans="3:30" ht="12" customHeight="1">
      <c r="C151" s="32">
        <v>14</v>
      </c>
      <c r="D151" s="82" t="s">
        <v>102</v>
      </c>
      <c r="E151" s="83"/>
      <c r="F151" s="83"/>
      <c r="G151" s="83"/>
      <c r="H151" s="83"/>
      <c r="I151" s="83"/>
      <c r="J151" s="83"/>
      <c r="K151" s="83"/>
      <c r="L151" s="83"/>
      <c r="M151" s="83"/>
      <c r="N151" s="83"/>
      <c r="O151" s="83"/>
      <c r="P151" s="83"/>
      <c r="Q151" s="83"/>
      <c r="R151" s="83"/>
      <c r="S151" s="83"/>
      <c r="T151" s="83"/>
      <c r="U151" s="83"/>
      <c r="V151" s="83"/>
      <c r="W151" s="83"/>
      <c r="X151" s="83"/>
      <c r="Y151" s="83"/>
      <c r="Z151" s="145"/>
      <c r="AA151" s="146">
        <v>8</v>
      </c>
      <c r="AB151" s="146">
        <v>8</v>
      </c>
      <c r="AC151" s="147">
        <f>AVERAGE(AA151:AB151)</f>
        <v>8</v>
      </c>
      <c r="AD151" s="105" t="str">
        <f>IF(AC151&gt;=8.6,"O",IF(AC151&gt;=6.6,"VS",IF(AC151&gt;=4.6,"S",IF(AC151&gt;=2.6,"U",IF(AC151&gt;=2.59,"P")))))</f>
        <v>VS</v>
      </c>
    </row>
    <row r="152" spans="3:30" ht="12" customHeight="1">
      <c r="C152" s="13"/>
      <c r="D152" s="148" t="s">
        <v>68</v>
      </c>
      <c r="E152" s="83"/>
      <c r="F152" s="83"/>
      <c r="G152" s="83"/>
      <c r="H152" s="83"/>
      <c r="I152" s="83"/>
      <c r="J152" s="83"/>
      <c r="K152" s="83"/>
      <c r="L152" s="83"/>
      <c r="M152" s="83"/>
      <c r="N152" s="83"/>
      <c r="O152" s="83"/>
      <c r="P152" s="83"/>
      <c r="Q152" s="83"/>
      <c r="R152" s="83"/>
      <c r="S152" s="83"/>
      <c r="T152" s="83"/>
      <c r="U152" s="83"/>
      <c r="V152" s="83"/>
      <c r="W152" s="83"/>
      <c r="X152" s="83"/>
      <c r="Y152" s="83"/>
      <c r="Z152" s="145"/>
      <c r="AA152" s="149"/>
      <c r="AB152" s="149"/>
      <c r="AC152" s="150"/>
      <c r="AD152" s="149"/>
    </row>
    <row r="153" spans="3:30" ht="12" customHeight="1">
      <c r="C153" s="32">
        <v>15</v>
      </c>
      <c r="D153" s="82" t="s">
        <v>69</v>
      </c>
      <c r="E153" s="83"/>
      <c r="F153" s="83"/>
      <c r="G153" s="83"/>
      <c r="H153" s="83"/>
      <c r="I153" s="83"/>
      <c r="J153" s="83"/>
      <c r="K153" s="83"/>
      <c r="L153" s="83"/>
      <c r="M153" s="83"/>
      <c r="N153" s="83"/>
      <c r="O153" s="83"/>
      <c r="P153" s="83"/>
      <c r="Q153" s="83"/>
      <c r="R153" s="83"/>
      <c r="S153" s="83"/>
      <c r="T153" s="83"/>
      <c r="U153" s="83"/>
      <c r="V153" s="83"/>
      <c r="W153" s="83"/>
      <c r="X153" s="83"/>
      <c r="Y153" s="83"/>
      <c r="Z153" s="145"/>
      <c r="AA153" s="146">
        <v>8</v>
      </c>
      <c r="AB153" s="146">
        <v>8</v>
      </c>
      <c r="AC153" s="147">
        <f>AVERAGE(AA153:AB153)</f>
        <v>8</v>
      </c>
      <c r="AD153" s="105" t="str">
        <f>IF(AC153&gt;=8.6,"O",IF(AC153&gt;=6.6,"VS",IF(AC153&gt;=4.6,"S",IF(AC153&gt;=2.6,"U",IF(AC153&gt;=2.59,"P")))))</f>
        <v>VS</v>
      </c>
    </row>
    <row r="154" spans="3:30" ht="12" customHeight="1">
      <c r="C154" s="32">
        <v>16</v>
      </c>
      <c r="D154" s="82" t="s">
        <v>103</v>
      </c>
      <c r="E154" s="83"/>
      <c r="F154" s="83"/>
      <c r="G154" s="83"/>
      <c r="H154" s="83"/>
      <c r="I154" s="83"/>
      <c r="J154" s="83"/>
      <c r="K154" s="83"/>
      <c r="L154" s="83"/>
      <c r="M154" s="83"/>
      <c r="N154" s="83"/>
      <c r="O154" s="83"/>
      <c r="P154" s="83"/>
      <c r="Q154" s="83"/>
      <c r="R154" s="83"/>
      <c r="S154" s="83"/>
      <c r="T154" s="83"/>
      <c r="U154" s="83"/>
      <c r="V154" s="83"/>
      <c r="W154" s="83"/>
      <c r="X154" s="83"/>
      <c r="Y154" s="83"/>
      <c r="Z154" s="145"/>
      <c r="AA154" s="146">
        <v>8</v>
      </c>
      <c r="AB154" s="146">
        <v>8</v>
      </c>
      <c r="AC154" s="147">
        <f>AVERAGE(AA154:AB154)</f>
        <v>8</v>
      </c>
      <c r="AD154" s="105" t="str">
        <f>IF(AC154&gt;=8.6,"O",IF(AC154&gt;=6.6,"VS",IF(AC154&gt;=4.6,"S",IF(AC154&gt;=2.6,"U",IF(AC154&gt;=2.59,"P")))))</f>
        <v>VS</v>
      </c>
    </row>
    <row r="155" spans="3:30" ht="12.75">
      <c r="C155" s="151"/>
      <c r="D155" s="152" t="s">
        <v>70</v>
      </c>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46">
        <f>SUM(AA137:AA154)</f>
        <v>128</v>
      </c>
      <c r="AB155" s="146">
        <f>SUM(AB137:AB154)</f>
        <v>128</v>
      </c>
      <c r="AC155" s="153">
        <f>AVERAGE(AA155:AB155)</f>
        <v>128</v>
      </c>
      <c r="AD155" s="146"/>
    </row>
    <row r="156" spans="3:30" ht="12.75">
      <c r="C156" s="151"/>
      <c r="D156" s="35" t="s">
        <v>218</v>
      </c>
      <c r="AA156" s="154">
        <f>AVERAGE(AA137:AA154)*45%</f>
        <v>3.6</v>
      </c>
      <c r="AB156" s="154">
        <f>AVERAGE(AB137:AB154)*45%</f>
        <v>3.6</v>
      </c>
      <c r="AC156" s="155">
        <f>AVERAGE(AA156:AB156)</f>
        <v>3.6</v>
      </c>
      <c r="AD156" s="108"/>
    </row>
    <row r="157" spans="2:3" ht="12.75">
      <c r="B157" s="65" t="s">
        <v>71</v>
      </c>
      <c r="C157" s="65" t="s">
        <v>72</v>
      </c>
    </row>
    <row r="158" spans="3:30" ht="12" customHeight="1">
      <c r="C158" s="32">
        <v>1</v>
      </c>
      <c r="D158" s="82" t="s">
        <v>73</v>
      </c>
      <c r="E158" s="83"/>
      <c r="F158" s="83"/>
      <c r="G158" s="83"/>
      <c r="H158" s="83"/>
      <c r="I158" s="83"/>
      <c r="J158" s="83"/>
      <c r="K158" s="83"/>
      <c r="L158" s="83"/>
      <c r="M158" s="83"/>
      <c r="N158" s="83"/>
      <c r="O158" s="83"/>
      <c r="P158" s="83"/>
      <c r="Q158" s="83"/>
      <c r="R158" s="83"/>
      <c r="S158" s="83"/>
      <c r="T158" s="83"/>
      <c r="U158" s="83"/>
      <c r="V158" s="83"/>
      <c r="W158" s="83"/>
      <c r="X158" s="83"/>
      <c r="Y158" s="83"/>
      <c r="Z158" s="145"/>
      <c r="AA158" s="146">
        <v>0</v>
      </c>
      <c r="AB158" s="146">
        <v>0</v>
      </c>
      <c r="AC158" s="153">
        <f aca="true" t="shared" si="8" ref="AC158:AC163">AVERAGE(AA158:AB158)</f>
        <v>0</v>
      </c>
      <c r="AD158" s="156"/>
    </row>
    <row r="159" spans="3:30" ht="12" customHeight="1">
      <c r="C159" s="32">
        <v>2</v>
      </c>
      <c r="D159" s="31" t="s">
        <v>104</v>
      </c>
      <c r="E159" s="83"/>
      <c r="F159" s="83"/>
      <c r="G159" s="83"/>
      <c r="H159" s="83"/>
      <c r="I159" s="83"/>
      <c r="J159" s="83"/>
      <c r="K159" s="83"/>
      <c r="L159" s="83"/>
      <c r="M159" s="83"/>
      <c r="N159" s="83"/>
      <c r="O159" s="83"/>
      <c r="P159" s="83"/>
      <c r="Q159" s="83"/>
      <c r="R159" s="83"/>
      <c r="S159" s="83"/>
      <c r="T159" s="83"/>
      <c r="U159" s="83"/>
      <c r="V159" s="83"/>
      <c r="W159" s="83"/>
      <c r="X159" s="83"/>
      <c r="Y159" s="83"/>
      <c r="Z159" s="145"/>
      <c r="AA159" s="146">
        <v>0</v>
      </c>
      <c r="AB159" s="146">
        <v>0</v>
      </c>
      <c r="AC159" s="153">
        <f t="shared" si="8"/>
        <v>0</v>
      </c>
      <c r="AD159" s="156"/>
    </row>
    <row r="160" spans="3:30" ht="12" customHeight="1">
      <c r="C160" s="32">
        <v>3</v>
      </c>
      <c r="D160" s="82" t="s">
        <v>74</v>
      </c>
      <c r="E160" s="83"/>
      <c r="F160" s="83"/>
      <c r="G160" s="83"/>
      <c r="H160" s="83"/>
      <c r="I160" s="83"/>
      <c r="J160" s="83"/>
      <c r="K160" s="83"/>
      <c r="L160" s="83"/>
      <c r="M160" s="83"/>
      <c r="N160" s="83"/>
      <c r="O160" s="83"/>
      <c r="P160" s="83"/>
      <c r="Q160" s="83"/>
      <c r="R160" s="83"/>
      <c r="S160" s="83"/>
      <c r="T160" s="83"/>
      <c r="U160" s="83"/>
      <c r="V160" s="83"/>
      <c r="W160" s="83"/>
      <c r="X160" s="83"/>
      <c r="Y160" s="83"/>
      <c r="Z160" s="145"/>
      <c r="AA160" s="146">
        <v>0</v>
      </c>
      <c r="AB160" s="146">
        <v>0</v>
      </c>
      <c r="AC160" s="153">
        <f t="shared" si="8"/>
        <v>0</v>
      </c>
      <c r="AD160" s="156"/>
    </row>
    <row r="161" spans="3:30" ht="27" customHeight="1">
      <c r="C161" s="34">
        <v>4</v>
      </c>
      <c r="D161" s="297" t="s">
        <v>75</v>
      </c>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9"/>
      <c r="AA161" s="146">
        <v>0</v>
      </c>
      <c r="AB161" s="146">
        <v>0</v>
      </c>
      <c r="AC161" s="153">
        <f t="shared" si="8"/>
        <v>0</v>
      </c>
      <c r="AD161" s="156"/>
    </row>
    <row r="162" spans="3:30" ht="12.75">
      <c r="C162" s="151"/>
      <c r="D162" s="152" t="s">
        <v>70</v>
      </c>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46">
        <f>SUM(AA158:AA161)</f>
        <v>0</v>
      </c>
      <c r="AB162" s="146">
        <f>SUM(AB158:AB161)</f>
        <v>0</v>
      </c>
      <c r="AC162" s="153">
        <f t="shared" si="8"/>
        <v>0</v>
      </c>
      <c r="AD162" s="146"/>
    </row>
    <row r="163" spans="3:30" ht="12.75">
      <c r="C163" s="151"/>
      <c r="D163" s="152" t="s">
        <v>220</v>
      </c>
      <c r="AA163" s="157">
        <f>AVERAGE(AA158:AA161)*15%</f>
        <v>0</v>
      </c>
      <c r="AB163" s="158">
        <f>AVERAGE(AB158:AB161)*15%</f>
        <v>0</v>
      </c>
      <c r="AC163" s="159">
        <f t="shared" si="8"/>
        <v>0</v>
      </c>
      <c r="AD163" s="108"/>
    </row>
    <row r="164" spans="2:3" ht="12.75">
      <c r="B164" s="65" t="s">
        <v>76</v>
      </c>
      <c r="C164" s="65" t="s">
        <v>77</v>
      </c>
    </row>
    <row r="165" spans="3:30" ht="12.75">
      <c r="C165" s="32">
        <v>1</v>
      </c>
      <c r="D165" s="82" t="s">
        <v>78</v>
      </c>
      <c r="E165" s="83"/>
      <c r="F165" s="83"/>
      <c r="G165" s="83"/>
      <c r="H165" s="83"/>
      <c r="I165" s="83"/>
      <c r="J165" s="83"/>
      <c r="K165" s="83"/>
      <c r="L165" s="83"/>
      <c r="M165" s="83"/>
      <c r="N165" s="83"/>
      <c r="O165" s="83"/>
      <c r="P165" s="83"/>
      <c r="Q165" s="83"/>
      <c r="R165" s="83"/>
      <c r="S165" s="83"/>
      <c r="T165" s="83"/>
      <c r="U165" s="83"/>
      <c r="V165" s="83"/>
      <c r="W165" s="83"/>
      <c r="X165" s="83"/>
      <c r="Y165" s="83"/>
      <c r="Z165" s="145"/>
      <c r="AA165" s="146">
        <v>10</v>
      </c>
      <c r="AB165" s="146">
        <v>10</v>
      </c>
      <c r="AC165" s="160">
        <f>AVERAGE(AA165:AB165)</f>
        <v>10</v>
      </c>
      <c r="AD165" s="105" t="str">
        <f>IF(AC165&gt;=8.6,"O",IF(AC165&gt;=6.6,"VS",IF(AC165&gt;=4.6,"S",IF(AC165&gt;=2.6,"U",IF(AC165&gt;=2.59,"P")))))</f>
        <v>O</v>
      </c>
    </row>
    <row r="166" spans="3:30" ht="12.75">
      <c r="C166" s="151"/>
      <c r="D166" s="152" t="s">
        <v>70</v>
      </c>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46">
        <f>SUM(AA165:AA165)</f>
        <v>10</v>
      </c>
      <c r="AB166" s="146">
        <f>SUM(AB165:AB165)</f>
        <v>10</v>
      </c>
      <c r="AC166" s="160">
        <f>AVERAGE(AA166:AB166)</f>
        <v>10</v>
      </c>
      <c r="AD166" s="105"/>
    </row>
    <row r="167" spans="3:30" ht="12.75">
      <c r="C167" s="151"/>
      <c r="D167" s="152" t="s">
        <v>79</v>
      </c>
      <c r="AA167" s="161">
        <f>AVERAGE(AA165:AA165)*20%</f>
        <v>2</v>
      </c>
      <c r="AB167" s="161">
        <f>AVERAGE(AB165:AB165)*20%</f>
        <v>2</v>
      </c>
      <c r="AC167" s="162">
        <f>AVERAGE(AA167:AB167)</f>
        <v>2</v>
      </c>
      <c r="AD167" s="108"/>
    </row>
    <row r="168" spans="2:3" ht="12.75">
      <c r="B168" s="65" t="s">
        <v>80</v>
      </c>
      <c r="C168" s="65" t="s">
        <v>81</v>
      </c>
    </row>
    <row r="169" spans="3:30" ht="12" customHeight="1">
      <c r="C169" s="32">
        <v>1</v>
      </c>
      <c r="D169" s="82" t="s">
        <v>85</v>
      </c>
      <c r="E169" s="83"/>
      <c r="F169" s="83"/>
      <c r="G169" s="83"/>
      <c r="H169" s="83"/>
      <c r="I169" s="83"/>
      <c r="J169" s="83"/>
      <c r="K169" s="83"/>
      <c r="L169" s="83"/>
      <c r="M169" s="83"/>
      <c r="N169" s="83"/>
      <c r="O169" s="83"/>
      <c r="P169" s="83"/>
      <c r="Q169" s="83"/>
      <c r="R169" s="83"/>
      <c r="S169" s="83"/>
      <c r="T169" s="83"/>
      <c r="U169" s="83"/>
      <c r="V169" s="83"/>
      <c r="W169" s="83"/>
      <c r="X169" s="83"/>
      <c r="Y169" s="83"/>
      <c r="Z169" s="145"/>
      <c r="AA169" s="146">
        <v>8</v>
      </c>
      <c r="AB169" s="146">
        <v>8</v>
      </c>
      <c r="AC169" s="147">
        <f aca="true" t="shared" si="9" ref="AC169:AC175">AVERAGE(AA169:AB169)</f>
        <v>8</v>
      </c>
      <c r="AD169" s="105" t="str">
        <f>IF(AC169&gt;=8.6,"O",IF(AC169&gt;=6.6,"VS",IF(AC169&gt;=4.6,"S",IF(AC169&gt;=2.6,"U",IF(AC169&gt;=2.59,"P")))))</f>
        <v>VS</v>
      </c>
    </row>
    <row r="170" spans="3:30" ht="12" customHeight="1">
      <c r="C170" s="32">
        <v>2</v>
      </c>
      <c r="D170" s="82" t="s">
        <v>105</v>
      </c>
      <c r="E170" s="83"/>
      <c r="F170" s="83"/>
      <c r="G170" s="83"/>
      <c r="H170" s="83"/>
      <c r="I170" s="83"/>
      <c r="J170" s="83"/>
      <c r="K170" s="83"/>
      <c r="L170" s="83"/>
      <c r="M170" s="83"/>
      <c r="N170" s="83"/>
      <c r="O170" s="83"/>
      <c r="P170" s="83"/>
      <c r="Q170" s="83"/>
      <c r="R170" s="83"/>
      <c r="S170" s="83"/>
      <c r="T170" s="83"/>
      <c r="U170" s="83"/>
      <c r="V170" s="83"/>
      <c r="W170" s="83"/>
      <c r="X170" s="83"/>
      <c r="Y170" s="83"/>
      <c r="Z170" s="145"/>
      <c r="AA170" s="146">
        <v>8</v>
      </c>
      <c r="AB170" s="146">
        <v>8</v>
      </c>
      <c r="AC170" s="147">
        <f t="shared" si="9"/>
        <v>8</v>
      </c>
      <c r="AD170" s="105" t="str">
        <f>IF(AC170&gt;=8.6,"O",IF(AC170&gt;=6.6,"VS",IF(AC170&gt;=4.6,"S",IF(AC170&gt;=2.6,"U",IF(AC170&gt;=2.59,"P")))))</f>
        <v>VS</v>
      </c>
    </row>
    <row r="171" spans="3:30" ht="12" customHeight="1">
      <c r="C171" s="32">
        <v>3</v>
      </c>
      <c r="D171" s="33" t="s">
        <v>86</v>
      </c>
      <c r="E171" s="83"/>
      <c r="F171" s="83"/>
      <c r="G171" s="83"/>
      <c r="H171" s="83"/>
      <c r="I171" s="83"/>
      <c r="J171" s="83"/>
      <c r="K171" s="83"/>
      <c r="L171" s="83"/>
      <c r="M171" s="83"/>
      <c r="N171" s="83"/>
      <c r="O171" s="83"/>
      <c r="P171" s="83"/>
      <c r="Q171" s="83"/>
      <c r="R171" s="83"/>
      <c r="S171" s="83"/>
      <c r="T171" s="83"/>
      <c r="U171" s="83"/>
      <c r="V171" s="83"/>
      <c r="W171" s="83"/>
      <c r="X171" s="83"/>
      <c r="Y171" s="83"/>
      <c r="Z171" s="145"/>
      <c r="AA171" s="146">
        <v>8</v>
      </c>
      <c r="AB171" s="146">
        <v>8</v>
      </c>
      <c r="AC171" s="147">
        <f t="shared" si="9"/>
        <v>8</v>
      </c>
      <c r="AD171" s="105" t="str">
        <f>IF(AC171&gt;=8.6,"O",IF(AC171&gt;=6.6,"VS",IF(AC171&gt;=4.6,"S",IF(AC171&gt;=2.6,"U",IF(AC171&gt;=2.59,"P")))))</f>
        <v>VS</v>
      </c>
    </row>
    <row r="172" spans="3:30" ht="12" customHeight="1">
      <c r="C172" s="32">
        <v>4</v>
      </c>
      <c r="D172" s="82" t="s">
        <v>87</v>
      </c>
      <c r="E172" s="83"/>
      <c r="F172" s="83"/>
      <c r="G172" s="83"/>
      <c r="H172" s="83"/>
      <c r="I172" s="83"/>
      <c r="J172" s="83"/>
      <c r="K172" s="83"/>
      <c r="L172" s="83"/>
      <c r="M172" s="83"/>
      <c r="N172" s="83"/>
      <c r="O172" s="83"/>
      <c r="P172" s="83"/>
      <c r="Q172" s="83"/>
      <c r="R172" s="83"/>
      <c r="S172" s="83"/>
      <c r="T172" s="83"/>
      <c r="U172" s="83"/>
      <c r="V172" s="83"/>
      <c r="W172" s="83"/>
      <c r="X172" s="83"/>
      <c r="Y172" s="83"/>
      <c r="Z172" s="145"/>
      <c r="AA172" s="146">
        <v>8</v>
      </c>
      <c r="AB172" s="146">
        <v>8</v>
      </c>
      <c r="AC172" s="147">
        <f t="shared" si="9"/>
        <v>8</v>
      </c>
      <c r="AD172" s="105" t="str">
        <f>IF(AC172&gt;=8.6,"O",IF(AC172&gt;=6.6,"VS",IF(AC172&gt;=4.6,"S",IF(AC172&gt;=2.6,"U",IF(AC172&gt;=2.59,"P")))))</f>
        <v>VS</v>
      </c>
    </row>
    <row r="173" spans="3:30" ht="12" customHeight="1">
      <c r="C173" s="32">
        <v>5</v>
      </c>
      <c r="D173" s="82" t="s">
        <v>88</v>
      </c>
      <c r="E173" s="83"/>
      <c r="F173" s="83"/>
      <c r="G173" s="83"/>
      <c r="H173" s="83"/>
      <c r="I173" s="83"/>
      <c r="J173" s="83"/>
      <c r="K173" s="83"/>
      <c r="L173" s="83"/>
      <c r="M173" s="83"/>
      <c r="N173" s="83"/>
      <c r="O173" s="83"/>
      <c r="P173" s="83"/>
      <c r="Q173" s="83"/>
      <c r="R173" s="83"/>
      <c r="S173" s="83"/>
      <c r="T173" s="83"/>
      <c r="U173" s="83"/>
      <c r="V173" s="83"/>
      <c r="W173" s="83"/>
      <c r="X173" s="83"/>
      <c r="Y173" s="83"/>
      <c r="Z173" s="145"/>
      <c r="AA173" s="146">
        <v>8</v>
      </c>
      <c r="AB173" s="146">
        <v>8</v>
      </c>
      <c r="AC173" s="147">
        <f t="shared" si="9"/>
        <v>8</v>
      </c>
      <c r="AD173" s="105" t="str">
        <f>IF(AC173&gt;=8.6,"O",IF(AC173&gt;=6.6,"VS",IF(AC173&gt;=4.6,"S",IF(AC173&gt;=2.6,"U",IF(AC173&gt;=2.59,"P")))))</f>
        <v>VS</v>
      </c>
    </row>
    <row r="174" spans="3:30" ht="12.75">
      <c r="C174" s="151"/>
      <c r="D174" s="152" t="s">
        <v>70</v>
      </c>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46">
        <f>SUM(AA169:AA173)</f>
        <v>40</v>
      </c>
      <c r="AB174" s="146">
        <f>SUM(AB169:AB173)</f>
        <v>40</v>
      </c>
      <c r="AC174" s="147">
        <f t="shared" si="9"/>
        <v>40</v>
      </c>
      <c r="AD174" s="105"/>
    </row>
    <row r="175" spans="3:30" ht="12.75">
      <c r="C175" s="151"/>
      <c r="D175" s="152" t="s">
        <v>221</v>
      </c>
      <c r="AA175" s="154">
        <f>AVERAGE(AA169:AA173)*5%</f>
        <v>0.4</v>
      </c>
      <c r="AB175" s="154">
        <f>AVERAGE(AB169:AB173)*5%</f>
        <v>0.4</v>
      </c>
      <c r="AC175" s="155">
        <f t="shared" si="9"/>
        <v>0.4</v>
      </c>
      <c r="AD175" s="108"/>
    </row>
    <row r="176" spans="4:30" ht="12.75">
      <c r="D176" s="65" t="s">
        <v>82</v>
      </c>
      <c r="AA176" s="156"/>
      <c r="AB176" s="156"/>
      <c r="AC176" s="156"/>
      <c r="AD176" s="156"/>
    </row>
    <row r="178" spans="1:2" ht="12.75">
      <c r="A178" s="65" t="s">
        <v>83</v>
      </c>
      <c r="B178" s="65" t="s">
        <v>84</v>
      </c>
    </row>
    <row r="179" spans="2:26" ht="12.75">
      <c r="B179" s="273" t="s">
        <v>106</v>
      </c>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row>
    <row r="180" spans="2:26" ht="12.75">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row>
    <row r="181" spans="3:30" ht="12" customHeight="1">
      <c r="C181" s="32">
        <v>1</v>
      </c>
      <c r="D181" s="82" t="s">
        <v>89</v>
      </c>
      <c r="E181" s="83"/>
      <c r="F181" s="83"/>
      <c r="G181" s="83"/>
      <c r="H181" s="83"/>
      <c r="I181" s="83"/>
      <c r="J181" s="83"/>
      <c r="K181" s="83"/>
      <c r="L181" s="83"/>
      <c r="M181" s="83"/>
      <c r="N181" s="83"/>
      <c r="O181" s="83"/>
      <c r="P181" s="83"/>
      <c r="Q181" s="83"/>
      <c r="R181" s="83"/>
      <c r="S181" s="83"/>
      <c r="T181" s="83"/>
      <c r="U181" s="83"/>
      <c r="V181" s="83"/>
      <c r="W181" s="83"/>
      <c r="X181" s="83"/>
      <c r="Y181" s="83"/>
      <c r="Z181" s="145"/>
      <c r="AA181" s="146">
        <v>10</v>
      </c>
      <c r="AB181" s="146">
        <v>10</v>
      </c>
      <c r="AC181" s="160">
        <f aca="true" t="shared" si="10" ref="AC181:AC192">AVERAGE(AA181:AB181)</f>
        <v>10</v>
      </c>
      <c r="AD181" s="105" t="str">
        <f aca="true" t="shared" si="11" ref="AD181:AD191">IF(AC181&gt;=8.6,"O",IF(AC181&gt;=6.6,"VS",IF(AC181&gt;=4.6,"S",IF(AC181&gt;=2.6,"U",IF(AC181&gt;=2.59,"P")))))</f>
        <v>O</v>
      </c>
    </row>
    <row r="182" spans="3:30" ht="12" customHeight="1">
      <c r="C182" s="32">
        <v>2</v>
      </c>
      <c r="D182" s="82" t="s">
        <v>90</v>
      </c>
      <c r="E182" s="83"/>
      <c r="F182" s="83"/>
      <c r="G182" s="83"/>
      <c r="H182" s="83"/>
      <c r="I182" s="83"/>
      <c r="J182" s="83"/>
      <c r="K182" s="83"/>
      <c r="L182" s="83"/>
      <c r="M182" s="83"/>
      <c r="N182" s="83"/>
      <c r="O182" s="83"/>
      <c r="P182" s="83"/>
      <c r="Q182" s="83"/>
      <c r="R182" s="83"/>
      <c r="S182" s="83"/>
      <c r="T182" s="83"/>
      <c r="U182" s="83"/>
      <c r="V182" s="83"/>
      <c r="W182" s="83"/>
      <c r="X182" s="83"/>
      <c r="Y182" s="83"/>
      <c r="Z182" s="145"/>
      <c r="AA182" s="146">
        <v>8</v>
      </c>
      <c r="AB182" s="146">
        <v>8</v>
      </c>
      <c r="AC182" s="160">
        <f t="shared" si="10"/>
        <v>8</v>
      </c>
      <c r="AD182" s="105" t="str">
        <f t="shared" si="11"/>
        <v>VS</v>
      </c>
    </row>
    <row r="183" spans="3:30" ht="12" customHeight="1">
      <c r="C183" s="32">
        <v>3</v>
      </c>
      <c r="D183" s="82" t="s">
        <v>91</v>
      </c>
      <c r="E183" s="83"/>
      <c r="F183" s="83"/>
      <c r="G183" s="83"/>
      <c r="H183" s="83"/>
      <c r="I183" s="83"/>
      <c r="J183" s="83"/>
      <c r="K183" s="83"/>
      <c r="L183" s="83"/>
      <c r="M183" s="83"/>
      <c r="N183" s="83"/>
      <c r="O183" s="83"/>
      <c r="P183" s="83"/>
      <c r="Q183" s="83"/>
      <c r="R183" s="83"/>
      <c r="S183" s="83"/>
      <c r="T183" s="83"/>
      <c r="U183" s="83"/>
      <c r="V183" s="83"/>
      <c r="W183" s="83"/>
      <c r="X183" s="83"/>
      <c r="Y183" s="83"/>
      <c r="Z183" s="145"/>
      <c r="AA183" s="146">
        <v>10</v>
      </c>
      <c r="AB183" s="146">
        <v>10</v>
      </c>
      <c r="AC183" s="160">
        <f t="shared" si="10"/>
        <v>10</v>
      </c>
      <c r="AD183" s="105" t="str">
        <f t="shared" si="11"/>
        <v>O</v>
      </c>
    </row>
    <row r="184" spans="3:30" ht="12" customHeight="1">
      <c r="C184" s="32">
        <v>4</v>
      </c>
      <c r="D184" s="82" t="s">
        <v>92</v>
      </c>
      <c r="E184" s="83"/>
      <c r="F184" s="83"/>
      <c r="G184" s="83"/>
      <c r="H184" s="83"/>
      <c r="I184" s="83"/>
      <c r="J184" s="83"/>
      <c r="K184" s="83"/>
      <c r="L184" s="83"/>
      <c r="M184" s="83"/>
      <c r="N184" s="83"/>
      <c r="O184" s="83"/>
      <c r="P184" s="83"/>
      <c r="Q184" s="83"/>
      <c r="R184" s="83"/>
      <c r="S184" s="83"/>
      <c r="T184" s="83"/>
      <c r="U184" s="83"/>
      <c r="V184" s="83"/>
      <c r="W184" s="83"/>
      <c r="X184" s="83"/>
      <c r="Y184" s="83"/>
      <c r="Z184" s="145"/>
      <c r="AA184" s="146">
        <v>8</v>
      </c>
      <c r="AB184" s="146">
        <v>8</v>
      </c>
      <c r="AC184" s="160">
        <f t="shared" si="10"/>
        <v>8</v>
      </c>
      <c r="AD184" s="105" t="str">
        <f t="shared" si="11"/>
        <v>VS</v>
      </c>
    </row>
    <row r="185" spans="3:30" ht="12" customHeight="1">
      <c r="C185" s="32">
        <v>5</v>
      </c>
      <c r="D185" s="82" t="s">
        <v>93</v>
      </c>
      <c r="E185" s="83"/>
      <c r="F185" s="83"/>
      <c r="G185" s="83"/>
      <c r="H185" s="83"/>
      <c r="I185" s="83"/>
      <c r="J185" s="83"/>
      <c r="K185" s="83"/>
      <c r="L185" s="83"/>
      <c r="M185" s="83"/>
      <c r="N185" s="83"/>
      <c r="O185" s="83"/>
      <c r="P185" s="83"/>
      <c r="Q185" s="83"/>
      <c r="R185" s="83"/>
      <c r="S185" s="83"/>
      <c r="T185" s="83"/>
      <c r="U185" s="83"/>
      <c r="V185" s="83"/>
      <c r="W185" s="83"/>
      <c r="X185" s="83"/>
      <c r="Y185" s="83"/>
      <c r="Z185" s="145"/>
      <c r="AA185" s="146">
        <v>10</v>
      </c>
      <c r="AB185" s="146">
        <v>10</v>
      </c>
      <c r="AC185" s="160">
        <f t="shared" si="10"/>
        <v>10</v>
      </c>
      <c r="AD185" s="105" t="str">
        <f t="shared" si="11"/>
        <v>O</v>
      </c>
    </row>
    <row r="186" spans="3:30" ht="12" customHeight="1">
      <c r="C186" s="32">
        <v>6</v>
      </c>
      <c r="D186" s="82" t="s">
        <v>94</v>
      </c>
      <c r="E186" s="83"/>
      <c r="F186" s="83"/>
      <c r="G186" s="83"/>
      <c r="H186" s="83"/>
      <c r="I186" s="83"/>
      <c r="J186" s="83"/>
      <c r="K186" s="83"/>
      <c r="L186" s="83"/>
      <c r="M186" s="83"/>
      <c r="N186" s="83"/>
      <c r="O186" s="83"/>
      <c r="P186" s="83"/>
      <c r="Q186" s="83"/>
      <c r="R186" s="83"/>
      <c r="S186" s="83"/>
      <c r="T186" s="83"/>
      <c r="U186" s="83"/>
      <c r="V186" s="83"/>
      <c r="W186" s="83"/>
      <c r="X186" s="83"/>
      <c r="Y186" s="83"/>
      <c r="Z186" s="145"/>
      <c r="AA186" s="146">
        <v>8</v>
      </c>
      <c r="AB186" s="146">
        <v>8</v>
      </c>
      <c r="AC186" s="160">
        <f t="shared" si="10"/>
        <v>8</v>
      </c>
      <c r="AD186" s="105" t="str">
        <f t="shared" si="11"/>
        <v>VS</v>
      </c>
    </row>
    <row r="187" spans="3:30" ht="12" customHeight="1">
      <c r="C187" s="32">
        <v>7</v>
      </c>
      <c r="D187" s="31" t="s">
        <v>95</v>
      </c>
      <c r="E187" s="83"/>
      <c r="F187" s="83"/>
      <c r="G187" s="83"/>
      <c r="H187" s="83"/>
      <c r="I187" s="83"/>
      <c r="J187" s="83"/>
      <c r="K187" s="83"/>
      <c r="L187" s="83"/>
      <c r="M187" s="83"/>
      <c r="N187" s="83"/>
      <c r="O187" s="83"/>
      <c r="P187" s="83"/>
      <c r="Q187" s="83"/>
      <c r="R187" s="83"/>
      <c r="S187" s="83"/>
      <c r="T187" s="83"/>
      <c r="U187" s="83"/>
      <c r="V187" s="83"/>
      <c r="W187" s="83"/>
      <c r="X187" s="83"/>
      <c r="Y187" s="83"/>
      <c r="Z187" s="145"/>
      <c r="AA187" s="146">
        <v>8</v>
      </c>
      <c r="AB187" s="146">
        <v>8</v>
      </c>
      <c r="AC187" s="160">
        <f t="shared" si="10"/>
        <v>8</v>
      </c>
      <c r="AD187" s="105" t="str">
        <f t="shared" si="11"/>
        <v>VS</v>
      </c>
    </row>
    <row r="188" spans="3:30" ht="12" customHeight="1">
      <c r="C188" s="32">
        <v>8</v>
      </c>
      <c r="D188" s="82" t="s">
        <v>96</v>
      </c>
      <c r="E188" s="83"/>
      <c r="F188" s="83"/>
      <c r="G188" s="83"/>
      <c r="H188" s="83"/>
      <c r="I188" s="83"/>
      <c r="J188" s="83"/>
      <c r="K188" s="83"/>
      <c r="L188" s="83"/>
      <c r="M188" s="83"/>
      <c r="N188" s="83"/>
      <c r="O188" s="83"/>
      <c r="P188" s="83"/>
      <c r="Q188" s="83"/>
      <c r="R188" s="83"/>
      <c r="S188" s="83"/>
      <c r="T188" s="83"/>
      <c r="U188" s="83"/>
      <c r="V188" s="83"/>
      <c r="W188" s="83"/>
      <c r="X188" s="83"/>
      <c r="Y188" s="83"/>
      <c r="Z188" s="145"/>
      <c r="AA188" s="146">
        <v>8</v>
      </c>
      <c r="AB188" s="146">
        <v>8</v>
      </c>
      <c r="AC188" s="160">
        <f t="shared" si="10"/>
        <v>8</v>
      </c>
      <c r="AD188" s="105" t="str">
        <f t="shared" si="11"/>
        <v>VS</v>
      </c>
    </row>
    <row r="189" spans="3:30" ht="12" customHeight="1">
      <c r="C189" s="32">
        <v>9</v>
      </c>
      <c r="D189" s="82" t="s">
        <v>97</v>
      </c>
      <c r="E189" s="83"/>
      <c r="F189" s="83"/>
      <c r="G189" s="83"/>
      <c r="H189" s="83"/>
      <c r="I189" s="83"/>
      <c r="J189" s="83"/>
      <c r="K189" s="83"/>
      <c r="L189" s="83"/>
      <c r="M189" s="83"/>
      <c r="N189" s="83"/>
      <c r="O189" s="83"/>
      <c r="P189" s="83"/>
      <c r="Q189" s="83"/>
      <c r="R189" s="83"/>
      <c r="S189" s="83"/>
      <c r="T189" s="83"/>
      <c r="U189" s="83"/>
      <c r="V189" s="83"/>
      <c r="W189" s="83"/>
      <c r="X189" s="83"/>
      <c r="Y189" s="83"/>
      <c r="Z189" s="145"/>
      <c r="AA189" s="146">
        <v>8</v>
      </c>
      <c r="AB189" s="146">
        <v>8</v>
      </c>
      <c r="AC189" s="160">
        <f t="shared" si="10"/>
        <v>8</v>
      </c>
      <c r="AD189" s="105" t="str">
        <f t="shared" si="11"/>
        <v>VS</v>
      </c>
    </row>
    <row r="190" spans="3:30" ht="12" customHeight="1">
      <c r="C190" s="32">
        <v>10</v>
      </c>
      <c r="D190" s="82" t="s">
        <v>98</v>
      </c>
      <c r="E190" s="83"/>
      <c r="F190" s="83"/>
      <c r="G190" s="83"/>
      <c r="H190" s="83"/>
      <c r="I190" s="83"/>
      <c r="J190" s="83"/>
      <c r="K190" s="83"/>
      <c r="L190" s="83"/>
      <c r="M190" s="83"/>
      <c r="N190" s="83"/>
      <c r="O190" s="83"/>
      <c r="P190" s="83"/>
      <c r="Q190" s="83"/>
      <c r="R190" s="83"/>
      <c r="S190" s="83"/>
      <c r="T190" s="83"/>
      <c r="U190" s="83"/>
      <c r="V190" s="83"/>
      <c r="W190" s="83"/>
      <c r="X190" s="83"/>
      <c r="Y190" s="83"/>
      <c r="Z190" s="145"/>
      <c r="AA190" s="146">
        <v>8</v>
      </c>
      <c r="AB190" s="146">
        <v>8</v>
      </c>
      <c r="AC190" s="160">
        <f t="shared" si="10"/>
        <v>8</v>
      </c>
      <c r="AD190" s="105" t="str">
        <f t="shared" si="11"/>
        <v>VS</v>
      </c>
    </row>
    <row r="191" spans="3:30" ht="12.75">
      <c r="C191" s="151"/>
      <c r="D191" s="152" t="s">
        <v>70</v>
      </c>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46">
        <f>SUM(AA181:AA190)</f>
        <v>86</v>
      </c>
      <c r="AB191" s="146">
        <f>SUM(AB181:AB190)</f>
        <v>86</v>
      </c>
      <c r="AC191" s="160">
        <f t="shared" si="10"/>
        <v>86</v>
      </c>
      <c r="AD191" s="105" t="str">
        <f t="shared" si="11"/>
        <v>O</v>
      </c>
    </row>
    <row r="192" spans="3:30" ht="12.75">
      <c r="C192" s="151"/>
      <c r="D192" s="152" t="s">
        <v>222</v>
      </c>
      <c r="AA192" s="154">
        <f>AVERAGE(AA181:AA190)*20%</f>
        <v>1.72</v>
      </c>
      <c r="AB192" s="154">
        <f>AVERAGE(AB181:AB190)*20%</f>
        <v>1.72</v>
      </c>
      <c r="AC192" s="155">
        <f t="shared" si="10"/>
        <v>1.72</v>
      </c>
      <c r="AD192" s="108"/>
    </row>
    <row r="193" spans="3:4" ht="12.75">
      <c r="C193" s="151"/>
      <c r="D193" s="152"/>
    </row>
    <row r="194" spans="1:30" ht="12.75">
      <c r="A194" s="290" t="s">
        <v>46</v>
      </c>
      <c r="B194" s="291"/>
      <c r="C194" s="291"/>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291"/>
      <c r="Z194" s="292"/>
      <c r="AA194" s="97" t="s">
        <v>47</v>
      </c>
      <c r="AB194" s="97" t="s">
        <v>50</v>
      </c>
      <c r="AC194" s="268" t="s">
        <v>49</v>
      </c>
      <c r="AD194" s="9" t="s">
        <v>99</v>
      </c>
    </row>
    <row r="195" spans="1:30" ht="12.75">
      <c r="A195" s="293"/>
      <c r="B195" s="294"/>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4"/>
      <c r="Z195" s="295"/>
      <c r="AA195" s="8" t="s">
        <v>48</v>
      </c>
      <c r="AB195" s="8" t="s">
        <v>51</v>
      </c>
      <c r="AC195" s="269"/>
      <c r="AD195" s="8" t="s">
        <v>48</v>
      </c>
    </row>
    <row r="196" spans="1:2" ht="12.75">
      <c r="A196" s="65" t="s">
        <v>107</v>
      </c>
      <c r="B196" s="65" t="s">
        <v>223</v>
      </c>
    </row>
    <row r="197" spans="3:30" ht="12" customHeight="1">
      <c r="C197" s="32">
        <v>1</v>
      </c>
      <c r="D197" s="82" t="s">
        <v>109</v>
      </c>
      <c r="E197" s="83"/>
      <c r="F197" s="83"/>
      <c r="G197" s="83"/>
      <c r="H197" s="83"/>
      <c r="I197" s="83"/>
      <c r="J197" s="83"/>
      <c r="K197" s="83"/>
      <c r="L197" s="83"/>
      <c r="M197" s="83"/>
      <c r="N197" s="83"/>
      <c r="O197" s="83"/>
      <c r="P197" s="83"/>
      <c r="Q197" s="83"/>
      <c r="R197" s="83"/>
      <c r="S197" s="83"/>
      <c r="T197" s="83"/>
      <c r="U197" s="83"/>
      <c r="V197" s="83"/>
      <c r="W197" s="83"/>
      <c r="X197" s="83"/>
      <c r="Y197" s="83"/>
      <c r="Z197" s="145"/>
      <c r="AA197" s="146">
        <v>8</v>
      </c>
      <c r="AB197" s="146">
        <v>8</v>
      </c>
      <c r="AC197" s="160">
        <f>AVERAGE(AA197:AB197)</f>
        <v>8</v>
      </c>
      <c r="AD197" s="105" t="str">
        <f>IF(AC197&gt;=8.6,"O",IF(AC197&gt;=6.6,"VS",IF(AC197&gt;=4.6,"S",IF(AC197&gt;=2.6,"U",IF(AC197&gt;=2.59,"P")))))</f>
        <v>VS</v>
      </c>
    </row>
    <row r="198" spans="3:30" ht="12" customHeight="1">
      <c r="C198" s="32">
        <v>2</v>
      </c>
      <c r="D198" s="82" t="s">
        <v>110</v>
      </c>
      <c r="E198" s="83"/>
      <c r="F198" s="83"/>
      <c r="G198" s="83"/>
      <c r="H198" s="83"/>
      <c r="I198" s="83"/>
      <c r="J198" s="83"/>
      <c r="K198" s="83"/>
      <c r="L198" s="83"/>
      <c r="M198" s="83"/>
      <c r="N198" s="83"/>
      <c r="O198" s="83"/>
      <c r="P198" s="83"/>
      <c r="Q198" s="83"/>
      <c r="R198" s="83"/>
      <c r="S198" s="83"/>
      <c r="T198" s="83"/>
      <c r="U198" s="83"/>
      <c r="V198" s="83"/>
      <c r="W198" s="83"/>
      <c r="X198" s="83"/>
      <c r="Y198" s="83"/>
      <c r="Z198" s="145"/>
      <c r="AA198" s="146">
        <v>8</v>
      </c>
      <c r="AB198" s="146">
        <v>8</v>
      </c>
      <c r="AC198" s="160">
        <f>AVERAGE(AA198:AB198)</f>
        <v>8</v>
      </c>
      <c r="AD198" s="105" t="str">
        <f>IF(AC198&gt;=8.6,"O",IF(AC198&gt;=6.6,"VS",IF(AC198&gt;=4.6,"S",IF(AC198&gt;=2.6,"U",IF(AC198&gt;=2.59,"P")))))</f>
        <v>VS</v>
      </c>
    </row>
    <row r="199" spans="3:30" ht="12.75">
      <c r="C199" s="151"/>
      <c r="D199" s="152" t="s">
        <v>70</v>
      </c>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46">
        <f>SUM(AA197:AA198)</f>
        <v>16</v>
      </c>
      <c r="AB199" s="146">
        <f>SUM(AB197:AB198)</f>
        <v>16</v>
      </c>
      <c r="AC199" s="160">
        <f>AVERAGE(AA199:AB199)</f>
        <v>16</v>
      </c>
      <c r="AD199" s="105"/>
    </row>
    <row r="200" spans="3:30" ht="12.75">
      <c r="C200" s="151"/>
      <c r="D200" s="152" t="s">
        <v>224</v>
      </c>
      <c r="AA200" s="154">
        <f>AVERAGE(AA197:AA198)*10%</f>
        <v>0.8</v>
      </c>
      <c r="AB200" s="154">
        <f>AVERAGE(AB197:AB198)*10%</f>
        <v>0.8</v>
      </c>
      <c r="AC200" s="155">
        <f>AVERAGE(AA200:AB200)</f>
        <v>0.8</v>
      </c>
      <c r="AD200" s="108"/>
    </row>
    <row r="201" spans="4:30" ht="12.75">
      <c r="D201" s="152" t="s">
        <v>108</v>
      </c>
      <c r="AA201" s="163"/>
      <c r="AB201" s="163"/>
      <c r="AC201" s="163"/>
      <c r="AD201" s="163"/>
    </row>
    <row r="202" spans="1:30" ht="13.5" thickBot="1">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row>
    <row r="203" ht="13.5" thickTop="1">
      <c r="B203" s="65" t="s">
        <v>111</v>
      </c>
    </row>
    <row r="204" ht="12.75">
      <c r="B204" s="65" t="s">
        <v>112</v>
      </c>
    </row>
    <row r="206" ht="12.75">
      <c r="B206" s="14" t="s">
        <v>113</v>
      </c>
    </row>
    <row r="207" spans="2:30" ht="12.75">
      <c r="B207" s="81">
        <v>1</v>
      </c>
      <c r="C207" s="65" t="s">
        <v>114</v>
      </c>
      <c r="AD207" s="165"/>
    </row>
    <row r="208" spans="3:30" ht="12.75">
      <c r="C208" s="166">
        <v>1.1</v>
      </c>
      <c r="E208" s="65" t="s">
        <v>115</v>
      </c>
      <c r="AD208" s="165"/>
    </row>
    <row r="209" spans="3:30" ht="12.75">
      <c r="C209" s="166">
        <v>1.2</v>
      </c>
      <c r="E209" s="65" t="s">
        <v>116</v>
      </c>
      <c r="AD209" s="165"/>
    </row>
    <row r="210" spans="3:30" ht="12.75">
      <c r="C210" s="166">
        <v>1.3</v>
      </c>
      <c r="E210" s="65" t="s">
        <v>117</v>
      </c>
      <c r="AD210" s="165"/>
    </row>
    <row r="211" spans="3:30" ht="12.75">
      <c r="C211" s="166">
        <v>1.4</v>
      </c>
      <c r="E211" s="65" t="s">
        <v>118</v>
      </c>
      <c r="AD211" s="165"/>
    </row>
    <row r="212" spans="2:30" ht="12.75">
      <c r="B212" s="81">
        <v>2</v>
      </c>
      <c r="C212" s="30" t="s">
        <v>119</v>
      </c>
      <c r="AD212" s="165"/>
    </row>
    <row r="213" spans="2:30" ht="12.75">
      <c r="B213" s="81">
        <v>3</v>
      </c>
      <c r="C213" s="65" t="s">
        <v>120</v>
      </c>
      <c r="AD213" s="165"/>
    </row>
    <row r="214" spans="2:30" ht="12.75">
      <c r="B214" s="81">
        <v>4</v>
      </c>
      <c r="C214" s="65" t="s">
        <v>118</v>
      </c>
      <c r="AD214" s="165"/>
    </row>
    <row r="215" ht="12.75">
      <c r="AD215" s="162">
        <f>SUM(AD207:AD214)</f>
        <v>0</v>
      </c>
    </row>
    <row r="216" ht="12.75">
      <c r="B216" s="14" t="s">
        <v>121</v>
      </c>
    </row>
    <row r="217" spans="2:3" ht="12.75">
      <c r="B217" s="81">
        <v>1</v>
      </c>
      <c r="C217" s="11" t="s">
        <v>122</v>
      </c>
    </row>
    <row r="218" spans="2:3" ht="12.75">
      <c r="B218" s="81">
        <v>2</v>
      </c>
      <c r="C218" s="65" t="s">
        <v>148</v>
      </c>
    </row>
    <row r="219" spans="2:3" ht="12.75">
      <c r="B219" s="81">
        <v>3</v>
      </c>
      <c r="C219" s="65" t="s">
        <v>123</v>
      </c>
    </row>
    <row r="220" spans="2:3" ht="12.75">
      <c r="B220" s="81">
        <v>4</v>
      </c>
      <c r="C220" s="65" t="s">
        <v>124</v>
      </c>
    </row>
    <row r="222" spans="1:30" ht="15.75">
      <c r="A222" s="262" t="s">
        <v>140</v>
      </c>
      <c r="B222" s="262"/>
      <c r="C222" s="262"/>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row>
    <row r="223" spans="1:30" ht="12" customHeight="1">
      <c r="A223" s="65" t="s">
        <v>52</v>
      </c>
      <c r="B223" s="82" t="s">
        <v>125</v>
      </c>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145"/>
      <c r="AD223" s="156"/>
    </row>
    <row r="224" spans="2:30" ht="12" customHeight="1">
      <c r="B224" s="82" t="s">
        <v>54</v>
      </c>
      <c r="C224" s="83" t="s">
        <v>126</v>
      </c>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145"/>
      <c r="AD224" s="162">
        <f>AVERAGE(AA156:AB156)</f>
        <v>3.6</v>
      </c>
    </row>
    <row r="225" spans="2:30" ht="12" customHeight="1">
      <c r="B225" s="82" t="s">
        <v>71</v>
      </c>
      <c r="C225" s="83" t="s">
        <v>235</v>
      </c>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145"/>
      <c r="AD225" s="162"/>
    </row>
    <row r="226" spans="2:30" ht="12" customHeight="1">
      <c r="B226" s="82" t="s">
        <v>76</v>
      </c>
      <c r="C226" s="83" t="s">
        <v>236</v>
      </c>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145"/>
      <c r="AD226" s="162">
        <f>AVERAGE(AA167:AB167)</f>
        <v>2</v>
      </c>
    </row>
    <row r="227" spans="2:30" ht="12" customHeight="1">
      <c r="B227" s="82" t="s">
        <v>80</v>
      </c>
      <c r="C227" s="83" t="s">
        <v>234</v>
      </c>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145"/>
      <c r="AD227" s="162">
        <f>AVERAGE(AA175:AB175)</f>
        <v>0.4</v>
      </c>
    </row>
    <row r="228" spans="1:30" ht="12" customHeight="1">
      <c r="A228" s="65" t="s">
        <v>83</v>
      </c>
      <c r="B228" s="82" t="s">
        <v>127</v>
      </c>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145"/>
      <c r="AD228" s="155">
        <f>AVERAGE(AA192:AB192)</f>
        <v>1.72</v>
      </c>
    </row>
    <row r="229" spans="1:30" ht="12" customHeight="1">
      <c r="A229" s="65" t="s">
        <v>107</v>
      </c>
      <c r="B229" s="82" t="s">
        <v>128</v>
      </c>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145"/>
      <c r="AD229" s="155">
        <f>AVERAGE(AA200:AB200)</f>
        <v>0.8</v>
      </c>
    </row>
    <row r="230" spans="2:30" ht="12" customHeight="1">
      <c r="B230" s="82" t="s">
        <v>129</v>
      </c>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145"/>
      <c r="AD230" s="167">
        <f>SUM(AD224:AD229)</f>
        <v>8.52</v>
      </c>
    </row>
    <row r="231" spans="2:30" ht="12" customHeight="1">
      <c r="B231" s="82" t="s">
        <v>130</v>
      </c>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145"/>
      <c r="AD231" s="162">
        <f>SUM(AD207:AD214)</f>
        <v>0</v>
      </c>
    </row>
    <row r="232" spans="2:30" ht="15.75">
      <c r="B232" s="82" t="s">
        <v>131</v>
      </c>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145"/>
      <c r="AD232" s="119">
        <f>AD230+AD231</f>
        <v>8.52</v>
      </c>
    </row>
    <row r="233" spans="2:30" ht="15.75">
      <c r="B233" s="82" t="s">
        <v>149</v>
      </c>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145"/>
      <c r="AA233" s="263" t="str">
        <f>IF(AD232&gt;=8.6,"Outstanding",IF(AD232&gt;=6.6,"Very Satisfactory",IF(AD232&gt;=4.6,"Satisfactory",IF(AD232&gt;=2.6,"Unsatisfactory",IF(AD232&gt;=2.59,"Poor")))))</f>
        <v>Very Satisfactory</v>
      </c>
      <c r="AB233" s="264"/>
      <c r="AC233" s="264"/>
      <c r="AD233" s="265"/>
    </row>
    <row r="235" ht="12.75">
      <c r="B235" s="65" t="s">
        <v>132</v>
      </c>
    </row>
    <row r="236" spans="2:30" ht="12.75">
      <c r="B236" s="82"/>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145"/>
    </row>
    <row r="237" spans="2:30" ht="12.75">
      <c r="B237" s="82"/>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145"/>
    </row>
    <row r="238" spans="2:30" ht="12.75">
      <c r="B238" s="82"/>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145"/>
    </row>
    <row r="240" spans="1:9" ht="12.75">
      <c r="A240" s="283">
        <v>8.6</v>
      </c>
      <c r="B240" s="283"/>
      <c r="C240" s="84" t="s">
        <v>27</v>
      </c>
      <c r="D240" s="283">
        <v>10</v>
      </c>
      <c r="E240" s="283"/>
      <c r="G240" s="84" t="s">
        <v>133</v>
      </c>
      <c r="I240" s="65" t="s">
        <v>134</v>
      </c>
    </row>
    <row r="241" spans="1:9" ht="12.75">
      <c r="A241" s="283">
        <v>6.6</v>
      </c>
      <c r="B241" s="283"/>
      <c r="C241" s="84" t="s">
        <v>27</v>
      </c>
      <c r="D241" s="283">
        <v>8.59</v>
      </c>
      <c r="E241" s="283"/>
      <c r="G241" s="84" t="s">
        <v>133</v>
      </c>
      <c r="I241" s="65" t="s">
        <v>135</v>
      </c>
    </row>
    <row r="242" spans="1:9" ht="12.75">
      <c r="A242" s="283">
        <v>4.6</v>
      </c>
      <c r="B242" s="283"/>
      <c r="C242" s="84" t="s">
        <v>27</v>
      </c>
      <c r="D242" s="283">
        <v>6.59</v>
      </c>
      <c r="E242" s="283"/>
      <c r="G242" s="84" t="s">
        <v>133</v>
      </c>
      <c r="I242" s="65" t="s">
        <v>136</v>
      </c>
    </row>
    <row r="243" spans="1:9" ht="12.75">
      <c r="A243" s="283">
        <v>2.6</v>
      </c>
      <c r="B243" s="283"/>
      <c r="C243" s="84" t="s">
        <v>27</v>
      </c>
      <c r="D243" s="283">
        <v>4.59</v>
      </c>
      <c r="E243" s="283"/>
      <c r="G243" s="84" t="s">
        <v>133</v>
      </c>
      <c r="I243" s="65" t="s">
        <v>137</v>
      </c>
    </row>
    <row r="244" spans="1:9" ht="12.75">
      <c r="A244" s="283" t="s">
        <v>139</v>
      </c>
      <c r="B244" s="283"/>
      <c r="C244" s="283"/>
      <c r="D244" s="283"/>
      <c r="E244" s="283"/>
      <c r="G244" s="84" t="s">
        <v>133</v>
      </c>
      <c r="I244" s="65" t="s">
        <v>138</v>
      </c>
    </row>
    <row r="246" spans="1:30" ht="30" customHeight="1">
      <c r="A246" s="85" t="s">
        <v>141</v>
      </c>
      <c r="B246" s="86"/>
      <c r="C246" s="86"/>
      <c r="D246" s="86"/>
      <c r="E246" s="86"/>
      <c r="F246" s="86"/>
      <c r="G246" s="86"/>
      <c r="H246" s="86"/>
      <c r="I246" s="87"/>
      <c r="J246" s="258" t="s">
        <v>237</v>
      </c>
      <c r="K246" s="259"/>
      <c r="L246" s="259"/>
      <c r="M246" s="259"/>
      <c r="N246" s="259"/>
      <c r="O246" s="259"/>
      <c r="P246" s="259"/>
      <c r="Q246" s="259"/>
      <c r="R246" s="259"/>
      <c r="S246" s="259"/>
      <c r="T246" s="259"/>
      <c r="U246" s="259"/>
      <c r="V246" s="259"/>
      <c r="W246" s="248" t="s">
        <v>240</v>
      </c>
      <c r="X246" s="248"/>
      <c r="Y246" s="248"/>
      <c r="Z246" s="248"/>
      <c r="AA246" s="248"/>
      <c r="AB246" s="248"/>
      <c r="AC246" s="248"/>
      <c r="AD246" s="248"/>
    </row>
    <row r="247" spans="1:30" ht="30" customHeight="1">
      <c r="A247" s="284" t="s">
        <v>150</v>
      </c>
      <c r="B247" s="285"/>
      <c r="C247" s="285"/>
      <c r="D247" s="285"/>
      <c r="E247" s="285"/>
      <c r="F247" s="285"/>
      <c r="G247" s="285"/>
      <c r="H247" s="285"/>
      <c r="I247" s="286"/>
      <c r="J247" s="255" t="s">
        <v>238</v>
      </c>
      <c r="K247" s="256"/>
      <c r="L247" s="256"/>
      <c r="M247" s="256"/>
      <c r="N247" s="256"/>
      <c r="O247" s="256"/>
      <c r="P247" s="256"/>
      <c r="Q247" s="256"/>
      <c r="R247" s="256"/>
      <c r="S247" s="256"/>
      <c r="T247" s="256"/>
      <c r="U247" s="256"/>
      <c r="V247" s="257"/>
      <c r="W247" s="248" t="s">
        <v>243</v>
      </c>
      <c r="X247" s="248"/>
      <c r="Y247" s="248"/>
      <c r="Z247" s="248"/>
      <c r="AA247" s="248"/>
      <c r="AB247" s="248"/>
      <c r="AC247" s="248"/>
      <c r="AD247" s="248"/>
    </row>
    <row r="248" spans="1:30" ht="30" customHeight="1">
      <c r="A248" s="287"/>
      <c r="B248" s="288"/>
      <c r="C248" s="288"/>
      <c r="D248" s="288"/>
      <c r="E248" s="288"/>
      <c r="F248" s="288"/>
      <c r="G248" s="288"/>
      <c r="H248" s="288"/>
      <c r="I248" s="289"/>
      <c r="J248" s="258" t="s">
        <v>144</v>
      </c>
      <c r="K248" s="259"/>
      <c r="L248" s="259"/>
      <c r="M248" s="259"/>
      <c r="N248" s="259"/>
      <c r="O248" s="259"/>
      <c r="P248" s="259"/>
      <c r="Q248" s="259"/>
      <c r="R248" s="259"/>
      <c r="S248" s="259"/>
      <c r="T248" s="259"/>
      <c r="U248" s="259"/>
      <c r="V248" s="259"/>
      <c r="W248" s="248" t="s">
        <v>263</v>
      </c>
      <c r="X248" s="248"/>
      <c r="Y248" s="248"/>
      <c r="Z248" s="248"/>
      <c r="AA248" s="248"/>
      <c r="AB248" s="248"/>
      <c r="AC248" s="248"/>
      <c r="AD248" s="248"/>
    </row>
    <row r="249" spans="1:30" ht="30" customHeight="1">
      <c r="A249" s="85" t="s">
        <v>142</v>
      </c>
      <c r="B249" s="86"/>
      <c r="C249" s="86"/>
      <c r="D249" s="86"/>
      <c r="E249" s="86"/>
      <c r="F249" s="86"/>
      <c r="G249" s="86"/>
      <c r="H249" s="86"/>
      <c r="I249" s="87"/>
      <c r="J249" s="260" t="s">
        <v>145</v>
      </c>
      <c r="K249" s="261"/>
      <c r="L249" s="261"/>
      <c r="M249" s="261"/>
      <c r="N249" s="261"/>
      <c r="O249" s="261"/>
      <c r="P249" s="261"/>
      <c r="Q249" s="261"/>
      <c r="R249" s="261"/>
      <c r="S249" s="261"/>
      <c r="T249" s="261"/>
      <c r="U249" s="261"/>
      <c r="V249" s="261"/>
      <c r="W249" s="248" t="s">
        <v>264</v>
      </c>
      <c r="X249" s="248"/>
      <c r="Y249" s="248"/>
      <c r="Z249" s="248"/>
      <c r="AA249" s="248"/>
      <c r="AB249" s="248"/>
      <c r="AC249" s="248"/>
      <c r="AD249" s="248"/>
    </row>
    <row r="250" spans="1:30" ht="30" customHeight="1">
      <c r="A250" s="85" t="s">
        <v>143</v>
      </c>
      <c r="B250" s="86"/>
      <c r="C250" s="86"/>
      <c r="D250" s="86"/>
      <c r="E250" s="86"/>
      <c r="F250" s="86"/>
      <c r="G250" s="86"/>
      <c r="H250" s="86"/>
      <c r="I250" s="87"/>
      <c r="J250" s="258" t="s">
        <v>146</v>
      </c>
      <c r="K250" s="259"/>
      <c r="L250" s="259"/>
      <c r="M250" s="259"/>
      <c r="N250" s="259"/>
      <c r="O250" s="259"/>
      <c r="P250" s="259"/>
      <c r="Q250" s="259"/>
      <c r="R250" s="259"/>
      <c r="S250" s="259"/>
      <c r="T250" s="259"/>
      <c r="U250" s="259"/>
      <c r="V250" s="259"/>
      <c r="W250" s="248" t="s">
        <v>147</v>
      </c>
      <c r="X250" s="248"/>
      <c r="Y250" s="248"/>
      <c r="Z250" s="248"/>
      <c r="AA250" s="248"/>
      <c r="AB250" s="248"/>
      <c r="AC250" s="248"/>
      <c r="AD250" s="248"/>
    </row>
    <row r="253" spans="1:8" ht="12.75">
      <c r="A253" s="65" t="s">
        <v>37</v>
      </c>
      <c r="H253" s="65" t="s">
        <v>38</v>
      </c>
    </row>
    <row r="255" spans="1:17" ht="12.75">
      <c r="A255" s="65" t="s">
        <v>39</v>
      </c>
      <c r="D255" s="300" t="s">
        <v>241</v>
      </c>
      <c r="E255" s="300"/>
      <c r="F255" s="300"/>
      <c r="G255" s="300"/>
      <c r="H255" s="300"/>
      <c r="I255" s="300"/>
      <c r="J255" s="300"/>
      <c r="K255" s="300"/>
      <c r="L255" s="300"/>
      <c r="M255" s="300"/>
      <c r="N255" s="65" t="s">
        <v>40</v>
      </c>
      <c r="Q255" s="65" t="s">
        <v>41</v>
      </c>
    </row>
    <row r="256" spans="1:15" ht="12.75">
      <c r="A256" s="65" t="s">
        <v>42</v>
      </c>
      <c r="H256" s="65" t="s">
        <v>43</v>
      </c>
      <c r="O256" s="65" t="s">
        <v>44</v>
      </c>
    </row>
    <row r="257" spans="1:25" ht="12.75">
      <c r="A257" s="65" t="s">
        <v>45</v>
      </c>
      <c r="F257" s="296" t="s">
        <v>262</v>
      </c>
      <c r="G257" s="296"/>
      <c r="H257" s="296"/>
      <c r="I257" s="296"/>
      <c r="J257" s="296"/>
      <c r="K257" s="296"/>
      <c r="L257" s="296"/>
      <c r="M257" s="296"/>
      <c r="N257" s="296"/>
      <c r="O257" s="296"/>
      <c r="P257" s="296"/>
      <c r="Q257" s="296"/>
      <c r="R257" s="296"/>
      <c r="S257" s="296"/>
      <c r="T257" s="296"/>
      <c r="U257" s="296"/>
      <c r="V257" s="296"/>
      <c r="W257" s="296"/>
      <c r="X257" s="296"/>
      <c r="Y257" s="296"/>
    </row>
    <row r="258" spans="1:30" ht="12.75">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row>
    <row r="259" spans="1:30" ht="12.75">
      <c r="A259" s="290" t="s">
        <v>46</v>
      </c>
      <c r="B259" s="291"/>
      <c r="C259" s="291"/>
      <c r="D259" s="291"/>
      <c r="E259" s="291"/>
      <c r="F259" s="291"/>
      <c r="G259" s="291"/>
      <c r="H259" s="291"/>
      <c r="I259" s="291"/>
      <c r="J259" s="291"/>
      <c r="K259" s="291"/>
      <c r="L259" s="291"/>
      <c r="M259" s="291"/>
      <c r="N259" s="291"/>
      <c r="O259" s="291"/>
      <c r="P259" s="291"/>
      <c r="Q259" s="291"/>
      <c r="R259" s="291"/>
      <c r="S259" s="291"/>
      <c r="T259" s="291"/>
      <c r="U259" s="291"/>
      <c r="V259" s="291"/>
      <c r="W259" s="291"/>
      <c r="X259" s="291"/>
      <c r="Y259" s="291"/>
      <c r="Z259" s="292"/>
      <c r="AA259" s="97" t="s">
        <v>47</v>
      </c>
      <c r="AB259" s="97" t="s">
        <v>50</v>
      </c>
      <c r="AC259" s="268" t="s">
        <v>49</v>
      </c>
      <c r="AD259" s="9" t="s">
        <v>99</v>
      </c>
    </row>
    <row r="260" spans="1:30" ht="12.75">
      <c r="A260" s="293"/>
      <c r="B260" s="294"/>
      <c r="C260" s="294"/>
      <c r="D260" s="294"/>
      <c r="E260" s="294"/>
      <c r="F260" s="294"/>
      <c r="G260" s="294"/>
      <c r="H260" s="294"/>
      <c r="I260" s="294"/>
      <c r="J260" s="294"/>
      <c r="K260" s="294"/>
      <c r="L260" s="294"/>
      <c r="M260" s="294"/>
      <c r="N260" s="294"/>
      <c r="O260" s="294"/>
      <c r="P260" s="294"/>
      <c r="Q260" s="294"/>
      <c r="R260" s="294"/>
      <c r="S260" s="294"/>
      <c r="T260" s="294"/>
      <c r="U260" s="294"/>
      <c r="V260" s="294"/>
      <c r="W260" s="294"/>
      <c r="X260" s="294"/>
      <c r="Y260" s="294"/>
      <c r="Z260" s="295"/>
      <c r="AA260" s="8" t="s">
        <v>48</v>
      </c>
      <c r="AB260" s="8" t="s">
        <v>51</v>
      </c>
      <c r="AC260" s="269"/>
      <c r="AD260" s="8" t="s">
        <v>48</v>
      </c>
    </row>
    <row r="261" spans="1:30" ht="12.75">
      <c r="A261" s="71" t="s">
        <v>52</v>
      </c>
      <c r="B261" s="65" t="s">
        <v>53</v>
      </c>
      <c r="AA261" s="139"/>
      <c r="AB261" s="140"/>
      <c r="AC261" s="140"/>
      <c r="AD261" s="141"/>
    </row>
    <row r="262" spans="2:30" ht="12.75">
      <c r="B262" s="65" t="s">
        <v>54</v>
      </c>
      <c r="C262" s="65" t="s">
        <v>55</v>
      </c>
      <c r="AA262" s="142"/>
      <c r="AB262" s="143"/>
      <c r="AC262" s="143"/>
      <c r="AD262" s="144"/>
    </row>
    <row r="263" spans="3:30" ht="12" customHeight="1">
      <c r="C263" s="32">
        <v>1</v>
      </c>
      <c r="D263" s="82" t="s">
        <v>56</v>
      </c>
      <c r="E263" s="83"/>
      <c r="F263" s="83"/>
      <c r="G263" s="83"/>
      <c r="H263" s="83"/>
      <c r="I263" s="83"/>
      <c r="J263" s="83"/>
      <c r="K263" s="83"/>
      <c r="L263" s="83"/>
      <c r="M263" s="83"/>
      <c r="N263" s="83"/>
      <c r="O263" s="83"/>
      <c r="P263" s="83"/>
      <c r="Q263" s="83"/>
      <c r="R263" s="83"/>
      <c r="S263" s="83"/>
      <c r="T263" s="83"/>
      <c r="U263" s="83"/>
      <c r="V263" s="83"/>
      <c r="W263" s="83"/>
      <c r="X263" s="83"/>
      <c r="Y263" s="83"/>
      <c r="Z263" s="145"/>
      <c r="AA263" s="146">
        <v>8</v>
      </c>
      <c r="AB263" s="146">
        <v>8</v>
      </c>
      <c r="AC263" s="147">
        <f aca="true" t="shared" si="12" ref="AC263:AC273">AVERAGE(AA263:AB263)</f>
        <v>8</v>
      </c>
      <c r="AD263" s="105" t="str">
        <f aca="true" t="shared" si="13" ref="AD263:AD273">IF(AC263&gt;=8.6,"O",IF(AC263&gt;=6.6,"VS",IF(AC263&gt;=4.6,"S",IF(AC263&gt;=2.6,"U",IF(AC263&gt;=2.59,"P")))))</f>
        <v>VS</v>
      </c>
    </row>
    <row r="264" spans="3:30" ht="12" customHeight="1">
      <c r="C264" s="32">
        <v>2</v>
      </c>
      <c r="D264" s="33" t="s">
        <v>100</v>
      </c>
      <c r="E264" s="83"/>
      <c r="F264" s="83"/>
      <c r="G264" s="83"/>
      <c r="H264" s="83"/>
      <c r="I264" s="83"/>
      <c r="J264" s="83"/>
      <c r="K264" s="83"/>
      <c r="L264" s="83"/>
      <c r="M264" s="83"/>
      <c r="N264" s="83"/>
      <c r="O264" s="83"/>
      <c r="P264" s="83"/>
      <c r="Q264" s="83"/>
      <c r="R264" s="83"/>
      <c r="S264" s="83"/>
      <c r="T264" s="83"/>
      <c r="U264" s="83"/>
      <c r="V264" s="83"/>
      <c r="W264" s="83"/>
      <c r="X264" s="83"/>
      <c r="Y264" s="83"/>
      <c r="Z264" s="145"/>
      <c r="AA264" s="146">
        <v>8</v>
      </c>
      <c r="AB264" s="146">
        <v>8</v>
      </c>
      <c r="AC264" s="147">
        <f t="shared" si="12"/>
        <v>8</v>
      </c>
      <c r="AD264" s="105" t="str">
        <f t="shared" si="13"/>
        <v>VS</v>
      </c>
    </row>
    <row r="265" spans="3:30" ht="12" customHeight="1">
      <c r="C265" s="32">
        <v>3</v>
      </c>
      <c r="D265" s="82" t="s">
        <v>57</v>
      </c>
      <c r="E265" s="83"/>
      <c r="F265" s="83"/>
      <c r="G265" s="83"/>
      <c r="H265" s="83"/>
      <c r="I265" s="83"/>
      <c r="J265" s="83"/>
      <c r="K265" s="83"/>
      <c r="L265" s="83"/>
      <c r="M265" s="83"/>
      <c r="N265" s="83"/>
      <c r="O265" s="83"/>
      <c r="P265" s="83"/>
      <c r="Q265" s="83"/>
      <c r="R265" s="83"/>
      <c r="S265" s="83"/>
      <c r="T265" s="83"/>
      <c r="U265" s="83"/>
      <c r="V265" s="83"/>
      <c r="W265" s="83"/>
      <c r="X265" s="83"/>
      <c r="Y265" s="83"/>
      <c r="Z265" s="145"/>
      <c r="AA265" s="146">
        <v>8</v>
      </c>
      <c r="AB265" s="146">
        <v>8</v>
      </c>
      <c r="AC265" s="147">
        <f t="shared" si="12"/>
        <v>8</v>
      </c>
      <c r="AD265" s="105" t="str">
        <f t="shared" si="13"/>
        <v>VS</v>
      </c>
    </row>
    <row r="266" spans="3:30" ht="12" customHeight="1">
      <c r="C266" s="32">
        <v>4</v>
      </c>
      <c r="D266" s="82" t="s">
        <v>58</v>
      </c>
      <c r="E266" s="83"/>
      <c r="F266" s="83"/>
      <c r="G266" s="83"/>
      <c r="H266" s="83"/>
      <c r="I266" s="83"/>
      <c r="J266" s="83"/>
      <c r="K266" s="83"/>
      <c r="L266" s="83"/>
      <c r="M266" s="83"/>
      <c r="N266" s="83"/>
      <c r="O266" s="83"/>
      <c r="P266" s="83"/>
      <c r="Q266" s="83"/>
      <c r="R266" s="83"/>
      <c r="S266" s="83"/>
      <c r="T266" s="83"/>
      <c r="U266" s="83"/>
      <c r="V266" s="83"/>
      <c r="W266" s="83"/>
      <c r="X266" s="83"/>
      <c r="Y266" s="83"/>
      <c r="Z266" s="145"/>
      <c r="AA266" s="146">
        <v>8</v>
      </c>
      <c r="AB266" s="146">
        <v>8</v>
      </c>
      <c r="AC266" s="147">
        <f t="shared" si="12"/>
        <v>8</v>
      </c>
      <c r="AD266" s="105" t="str">
        <f t="shared" si="13"/>
        <v>VS</v>
      </c>
    </row>
    <row r="267" spans="3:30" ht="12" customHeight="1">
      <c r="C267" s="32">
        <v>5</v>
      </c>
      <c r="D267" s="82" t="s">
        <v>59</v>
      </c>
      <c r="E267" s="83"/>
      <c r="F267" s="83"/>
      <c r="G267" s="83"/>
      <c r="H267" s="83"/>
      <c r="I267" s="83"/>
      <c r="J267" s="83"/>
      <c r="K267" s="83"/>
      <c r="L267" s="83"/>
      <c r="M267" s="83"/>
      <c r="N267" s="83"/>
      <c r="O267" s="83"/>
      <c r="P267" s="83"/>
      <c r="Q267" s="83"/>
      <c r="R267" s="83"/>
      <c r="S267" s="83"/>
      <c r="T267" s="83"/>
      <c r="U267" s="83"/>
      <c r="V267" s="83"/>
      <c r="W267" s="83"/>
      <c r="X267" s="83"/>
      <c r="Y267" s="83"/>
      <c r="Z267" s="145"/>
      <c r="AA267" s="146">
        <v>8</v>
      </c>
      <c r="AB267" s="146">
        <v>8</v>
      </c>
      <c r="AC267" s="147">
        <f t="shared" si="12"/>
        <v>8</v>
      </c>
      <c r="AD267" s="105" t="str">
        <f t="shared" si="13"/>
        <v>VS</v>
      </c>
    </row>
    <row r="268" spans="3:30" ht="12" customHeight="1">
      <c r="C268" s="32">
        <v>6</v>
      </c>
      <c r="D268" s="82" t="s">
        <v>60</v>
      </c>
      <c r="E268" s="83"/>
      <c r="F268" s="83"/>
      <c r="G268" s="83"/>
      <c r="H268" s="83"/>
      <c r="I268" s="83"/>
      <c r="J268" s="83"/>
      <c r="K268" s="83"/>
      <c r="L268" s="83"/>
      <c r="M268" s="83"/>
      <c r="N268" s="83"/>
      <c r="O268" s="83"/>
      <c r="P268" s="83"/>
      <c r="Q268" s="83"/>
      <c r="R268" s="83"/>
      <c r="S268" s="83"/>
      <c r="T268" s="83"/>
      <c r="U268" s="83"/>
      <c r="V268" s="83"/>
      <c r="W268" s="83"/>
      <c r="X268" s="83"/>
      <c r="Y268" s="83"/>
      <c r="Z268" s="145"/>
      <c r="AA268" s="146">
        <v>8</v>
      </c>
      <c r="AB268" s="146">
        <v>8</v>
      </c>
      <c r="AC268" s="147">
        <f t="shared" si="12"/>
        <v>8</v>
      </c>
      <c r="AD268" s="105" t="str">
        <f t="shared" si="13"/>
        <v>VS</v>
      </c>
    </row>
    <row r="269" spans="3:30" ht="12" customHeight="1">
      <c r="C269" s="32">
        <v>7</v>
      </c>
      <c r="D269" s="82" t="s">
        <v>61</v>
      </c>
      <c r="E269" s="83"/>
      <c r="F269" s="83"/>
      <c r="G269" s="83"/>
      <c r="H269" s="83"/>
      <c r="I269" s="83"/>
      <c r="J269" s="83"/>
      <c r="K269" s="83"/>
      <c r="L269" s="83"/>
      <c r="M269" s="83"/>
      <c r="N269" s="83"/>
      <c r="O269" s="83"/>
      <c r="P269" s="83"/>
      <c r="Q269" s="83"/>
      <c r="R269" s="83"/>
      <c r="S269" s="83"/>
      <c r="T269" s="83"/>
      <c r="U269" s="83"/>
      <c r="V269" s="83"/>
      <c r="W269" s="83"/>
      <c r="X269" s="83"/>
      <c r="Y269" s="83"/>
      <c r="Z269" s="145"/>
      <c r="AA269" s="146">
        <v>8</v>
      </c>
      <c r="AB269" s="146">
        <v>8</v>
      </c>
      <c r="AC269" s="147">
        <f t="shared" si="12"/>
        <v>8</v>
      </c>
      <c r="AD269" s="105" t="str">
        <f t="shared" si="13"/>
        <v>VS</v>
      </c>
    </row>
    <row r="270" spans="3:30" ht="12" customHeight="1">
      <c r="C270" s="32">
        <v>8</v>
      </c>
      <c r="D270" s="82" t="s">
        <v>62</v>
      </c>
      <c r="E270" s="83"/>
      <c r="F270" s="83"/>
      <c r="G270" s="83"/>
      <c r="H270" s="83"/>
      <c r="I270" s="83"/>
      <c r="J270" s="83"/>
      <c r="K270" s="83"/>
      <c r="L270" s="83"/>
      <c r="M270" s="83"/>
      <c r="N270" s="83"/>
      <c r="O270" s="83"/>
      <c r="P270" s="83"/>
      <c r="Q270" s="83"/>
      <c r="R270" s="83"/>
      <c r="S270" s="83"/>
      <c r="T270" s="83"/>
      <c r="U270" s="83"/>
      <c r="V270" s="83"/>
      <c r="W270" s="83"/>
      <c r="X270" s="83"/>
      <c r="Y270" s="83"/>
      <c r="Z270" s="145"/>
      <c r="AA270" s="146">
        <v>8</v>
      </c>
      <c r="AB270" s="146">
        <v>8</v>
      </c>
      <c r="AC270" s="147">
        <f t="shared" si="12"/>
        <v>8</v>
      </c>
      <c r="AD270" s="105" t="str">
        <f t="shared" si="13"/>
        <v>VS</v>
      </c>
    </row>
    <row r="271" spans="3:30" ht="12" customHeight="1">
      <c r="C271" s="32">
        <v>9</v>
      </c>
      <c r="D271" s="82" t="s">
        <v>63</v>
      </c>
      <c r="E271" s="83"/>
      <c r="F271" s="83"/>
      <c r="G271" s="83"/>
      <c r="H271" s="83"/>
      <c r="I271" s="83"/>
      <c r="J271" s="83"/>
      <c r="K271" s="83"/>
      <c r="L271" s="83"/>
      <c r="M271" s="83"/>
      <c r="N271" s="83"/>
      <c r="O271" s="83"/>
      <c r="P271" s="83"/>
      <c r="Q271" s="83"/>
      <c r="R271" s="83"/>
      <c r="S271" s="83"/>
      <c r="T271" s="83"/>
      <c r="U271" s="83"/>
      <c r="V271" s="83"/>
      <c r="W271" s="83"/>
      <c r="X271" s="83"/>
      <c r="Y271" s="83"/>
      <c r="Z271" s="145"/>
      <c r="AA271" s="146">
        <v>8</v>
      </c>
      <c r="AB271" s="146">
        <v>8</v>
      </c>
      <c r="AC271" s="147">
        <f t="shared" si="12"/>
        <v>8</v>
      </c>
      <c r="AD271" s="105" t="str">
        <f t="shared" si="13"/>
        <v>VS</v>
      </c>
    </row>
    <row r="272" spans="3:30" ht="12" customHeight="1">
      <c r="C272" s="32">
        <v>10</v>
      </c>
      <c r="D272" s="82" t="s">
        <v>64</v>
      </c>
      <c r="E272" s="83"/>
      <c r="F272" s="83"/>
      <c r="G272" s="83"/>
      <c r="H272" s="83"/>
      <c r="I272" s="83"/>
      <c r="J272" s="83"/>
      <c r="K272" s="83"/>
      <c r="L272" s="83"/>
      <c r="M272" s="83"/>
      <c r="N272" s="83"/>
      <c r="O272" s="83"/>
      <c r="P272" s="83"/>
      <c r="Q272" s="83"/>
      <c r="R272" s="83"/>
      <c r="S272" s="83"/>
      <c r="T272" s="83"/>
      <c r="U272" s="83"/>
      <c r="V272" s="83"/>
      <c r="W272" s="83"/>
      <c r="X272" s="83"/>
      <c r="Y272" s="83"/>
      <c r="Z272" s="145"/>
      <c r="AA272" s="146">
        <v>8</v>
      </c>
      <c r="AB272" s="146">
        <v>8</v>
      </c>
      <c r="AC272" s="147">
        <f t="shared" si="12"/>
        <v>8</v>
      </c>
      <c r="AD272" s="105" t="str">
        <f t="shared" si="13"/>
        <v>VS</v>
      </c>
    </row>
    <row r="273" spans="3:30" ht="12" customHeight="1">
      <c r="C273" s="32">
        <v>11</v>
      </c>
      <c r="D273" s="82" t="s">
        <v>65</v>
      </c>
      <c r="E273" s="83"/>
      <c r="F273" s="83"/>
      <c r="G273" s="83"/>
      <c r="H273" s="83"/>
      <c r="I273" s="83"/>
      <c r="J273" s="83"/>
      <c r="K273" s="83"/>
      <c r="L273" s="83"/>
      <c r="M273" s="83"/>
      <c r="N273" s="83"/>
      <c r="O273" s="83"/>
      <c r="P273" s="83"/>
      <c r="Q273" s="83"/>
      <c r="R273" s="83"/>
      <c r="S273" s="83"/>
      <c r="T273" s="83"/>
      <c r="U273" s="83"/>
      <c r="V273" s="83"/>
      <c r="W273" s="83"/>
      <c r="X273" s="83"/>
      <c r="Y273" s="83"/>
      <c r="Z273" s="145"/>
      <c r="AA273" s="146">
        <v>8</v>
      </c>
      <c r="AB273" s="146">
        <v>8</v>
      </c>
      <c r="AC273" s="147">
        <f t="shared" si="12"/>
        <v>8</v>
      </c>
      <c r="AD273" s="105" t="str">
        <f t="shared" si="13"/>
        <v>VS</v>
      </c>
    </row>
    <row r="274" spans="3:30" ht="12" customHeight="1">
      <c r="C274" s="13"/>
      <c r="D274" s="148" t="s">
        <v>66</v>
      </c>
      <c r="E274" s="83"/>
      <c r="F274" s="83"/>
      <c r="G274" s="83"/>
      <c r="H274" s="83"/>
      <c r="I274" s="83"/>
      <c r="J274" s="83"/>
      <c r="K274" s="83"/>
      <c r="L274" s="83"/>
      <c r="M274" s="83"/>
      <c r="N274" s="83"/>
      <c r="O274" s="83"/>
      <c r="P274" s="83"/>
      <c r="Q274" s="83"/>
      <c r="R274" s="83"/>
      <c r="S274" s="83"/>
      <c r="T274" s="83"/>
      <c r="U274" s="83"/>
      <c r="V274" s="83"/>
      <c r="W274" s="83"/>
      <c r="X274" s="83"/>
      <c r="Y274" s="83"/>
      <c r="Z274" s="145"/>
      <c r="AA274" s="149"/>
      <c r="AB274" s="149"/>
      <c r="AC274" s="150"/>
      <c r="AD274" s="149"/>
    </row>
    <row r="275" spans="3:30" ht="12" customHeight="1">
      <c r="C275" s="32">
        <v>12</v>
      </c>
      <c r="D275" s="82" t="s">
        <v>101</v>
      </c>
      <c r="E275" s="83"/>
      <c r="F275" s="83"/>
      <c r="G275" s="83"/>
      <c r="H275" s="83"/>
      <c r="I275" s="83"/>
      <c r="J275" s="83"/>
      <c r="K275" s="83"/>
      <c r="L275" s="83"/>
      <c r="M275" s="83"/>
      <c r="N275" s="83"/>
      <c r="O275" s="83"/>
      <c r="P275" s="83"/>
      <c r="Q275" s="83"/>
      <c r="R275" s="83"/>
      <c r="S275" s="83"/>
      <c r="T275" s="83"/>
      <c r="U275" s="83"/>
      <c r="V275" s="83"/>
      <c r="W275" s="83"/>
      <c r="X275" s="83"/>
      <c r="Y275" s="83"/>
      <c r="Z275" s="145"/>
      <c r="AA275" s="146">
        <v>8</v>
      </c>
      <c r="AB275" s="146">
        <v>10</v>
      </c>
      <c r="AC275" s="147">
        <f>AVERAGE(AA275:AB275)</f>
        <v>9</v>
      </c>
      <c r="AD275" s="105" t="str">
        <f>IF(AC275&gt;=8.6,"O",IF(AC275&gt;=6.6,"VS",IF(AC275&gt;=4.6,"S",IF(AC275&gt;=2.6,"U",IF(AC275&gt;=2.59,"P")))))</f>
        <v>O</v>
      </c>
    </row>
    <row r="276" spans="3:30" ht="12" customHeight="1">
      <c r="C276" s="32">
        <v>13</v>
      </c>
      <c r="D276" s="82" t="s">
        <v>67</v>
      </c>
      <c r="E276" s="83"/>
      <c r="F276" s="83"/>
      <c r="G276" s="83"/>
      <c r="H276" s="83"/>
      <c r="I276" s="83"/>
      <c r="J276" s="83"/>
      <c r="K276" s="83"/>
      <c r="L276" s="83"/>
      <c r="M276" s="83"/>
      <c r="N276" s="83"/>
      <c r="O276" s="83"/>
      <c r="P276" s="83"/>
      <c r="Q276" s="83"/>
      <c r="R276" s="83"/>
      <c r="S276" s="83"/>
      <c r="T276" s="83"/>
      <c r="U276" s="83"/>
      <c r="V276" s="83"/>
      <c r="W276" s="83"/>
      <c r="X276" s="83"/>
      <c r="Y276" s="83"/>
      <c r="Z276" s="145"/>
      <c r="AA276" s="146">
        <v>8</v>
      </c>
      <c r="AB276" s="146">
        <v>10</v>
      </c>
      <c r="AC276" s="147">
        <f>AVERAGE(AA276:AB276)</f>
        <v>9</v>
      </c>
      <c r="AD276" s="105" t="str">
        <f>IF(AC276&gt;=8.6,"O",IF(AC276&gt;=6.6,"VS",IF(AC276&gt;=4.6,"S",IF(AC276&gt;=2.6,"U",IF(AC276&gt;=2.59,"P")))))</f>
        <v>O</v>
      </c>
    </row>
    <row r="277" spans="3:30" ht="12" customHeight="1">
      <c r="C277" s="32">
        <v>14</v>
      </c>
      <c r="D277" s="82" t="s">
        <v>102</v>
      </c>
      <c r="E277" s="83"/>
      <c r="F277" s="83"/>
      <c r="G277" s="83"/>
      <c r="H277" s="83"/>
      <c r="I277" s="83"/>
      <c r="J277" s="83"/>
      <c r="K277" s="83"/>
      <c r="L277" s="83"/>
      <c r="M277" s="83"/>
      <c r="N277" s="83"/>
      <c r="O277" s="83"/>
      <c r="P277" s="83"/>
      <c r="Q277" s="83"/>
      <c r="R277" s="83"/>
      <c r="S277" s="83"/>
      <c r="T277" s="83"/>
      <c r="U277" s="83"/>
      <c r="V277" s="83"/>
      <c r="W277" s="83"/>
      <c r="X277" s="83"/>
      <c r="Y277" s="83"/>
      <c r="Z277" s="145"/>
      <c r="AA277" s="146">
        <v>8</v>
      </c>
      <c r="AB277" s="146">
        <v>10</v>
      </c>
      <c r="AC277" s="147">
        <f>AVERAGE(AA277:AB277)</f>
        <v>9</v>
      </c>
      <c r="AD277" s="105" t="str">
        <f>IF(AC277&gt;=8.6,"O",IF(AC277&gt;=6.6,"VS",IF(AC277&gt;=4.6,"S",IF(AC277&gt;=2.6,"U",IF(AC277&gt;=2.59,"P")))))</f>
        <v>O</v>
      </c>
    </row>
    <row r="278" spans="3:30" ht="12" customHeight="1">
      <c r="C278" s="13"/>
      <c r="D278" s="148" t="s">
        <v>68</v>
      </c>
      <c r="E278" s="83"/>
      <c r="F278" s="83"/>
      <c r="G278" s="83"/>
      <c r="H278" s="83"/>
      <c r="I278" s="83"/>
      <c r="J278" s="83"/>
      <c r="K278" s="83"/>
      <c r="L278" s="83"/>
      <c r="M278" s="83"/>
      <c r="N278" s="83"/>
      <c r="O278" s="83"/>
      <c r="P278" s="83"/>
      <c r="Q278" s="83"/>
      <c r="R278" s="83"/>
      <c r="S278" s="83"/>
      <c r="T278" s="83"/>
      <c r="U278" s="83"/>
      <c r="V278" s="83"/>
      <c r="W278" s="83"/>
      <c r="X278" s="83"/>
      <c r="Y278" s="83"/>
      <c r="Z278" s="145"/>
      <c r="AA278" s="149"/>
      <c r="AB278" s="149"/>
      <c r="AC278" s="150"/>
      <c r="AD278" s="149"/>
    </row>
    <row r="279" spans="3:30" ht="12" customHeight="1">
      <c r="C279" s="32">
        <v>15</v>
      </c>
      <c r="D279" s="82" t="s">
        <v>69</v>
      </c>
      <c r="E279" s="83"/>
      <c r="F279" s="83"/>
      <c r="G279" s="83"/>
      <c r="H279" s="83"/>
      <c r="I279" s="83"/>
      <c r="J279" s="83"/>
      <c r="K279" s="83"/>
      <c r="L279" s="83"/>
      <c r="M279" s="83"/>
      <c r="N279" s="83"/>
      <c r="O279" s="83"/>
      <c r="P279" s="83"/>
      <c r="Q279" s="83"/>
      <c r="R279" s="83"/>
      <c r="S279" s="83"/>
      <c r="T279" s="83"/>
      <c r="U279" s="83"/>
      <c r="V279" s="83"/>
      <c r="W279" s="83"/>
      <c r="X279" s="83"/>
      <c r="Y279" s="83"/>
      <c r="Z279" s="145"/>
      <c r="AA279" s="146">
        <v>8</v>
      </c>
      <c r="AB279" s="146">
        <v>10</v>
      </c>
      <c r="AC279" s="147">
        <f>AVERAGE(AA279:AB279)</f>
        <v>9</v>
      </c>
      <c r="AD279" s="105" t="str">
        <f>IF(AC279&gt;=8.6,"O",IF(AC279&gt;=6.6,"VS",IF(AC279&gt;=4.6,"S",IF(AC279&gt;=2.6,"U",IF(AC279&gt;=2.59,"P")))))</f>
        <v>O</v>
      </c>
    </row>
    <row r="280" spans="3:30" ht="12" customHeight="1">
      <c r="C280" s="32">
        <v>16</v>
      </c>
      <c r="D280" s="82" t="s">
        <v>103</v>
      </c>
      <c r="E280" s="83"/>
      <c r="F280" s="83"/>
      <c r="G280" s="83"/>
      <c r="H280" s="83"/>
      <c r="I280" s="83"/>
      <c r="J280" s="83"/>
      <c r="K280" s="83"/>
      <c r="L280" s="83"/>
      <c r="M280" s="83"/>
      <c r="N280" s="83"/>
      <c r="O280" s="83"/>
      <c r="P280" s="83"/>
      <c r="Q280" s="83"/>
      <c r="R280" s="83"/>
      <c r="S280" s="83"/>
      <c r="T280" s="83"/>
      <c r="U280" s="83"/>
      <c r="V280" s="83"/>
      <c r="W280" s="83"/>
      <c r="X280" s="83"/>
      <c r="Y280" s="83"/>
      <c r="Z280" s="145"/>
      <c r="AA280" s="146">
        <v>8</v>
      </c>
      <c r="AB280" s="146">
        <v>10</v>
      </c>
      <c r="AC280" s="147">
        <f>AVERAGE(AA280:AB280)</f>
        <v>9</v>
      </c>
      <c r="AD280" s="105" t="str">
        <f>IF(AC280&gt;=8.6,"O",IF(AC280&gt;=6.6,"VS",IF(AC280&gt;=4.6,"S",IF(AC280&gt;=2.6,"U",IF(AC280&gt;=2.59,"P")))))</f>
        <v>O</v>
      </c>
    </row>
    <row r="281" spans="3:30" ht="12.75">
      <c r="C281" s="151"/>
      <c r="D281" s="152" t="s">
        <v>70</v>
      </c>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46">
        <f>SUM(AA263:AA280)</f>
        <v>128</v>
      </c>
      <c r="AB281" s="146">
        <f>SUM(AB263:AB280)</f>
        <v>138</v>
      </c>
      <c r="AC281" s="153">
        <f>AVERAGE(AA281:AB281)</f>
        <v>133</v>
      </c>
      <c r="AD281" s="146"/>
    </row>
    <row r="282" spans="3:30" ht="12.75">
      <c r="C282" s="151"/>
      <c r="D282" s="35" t="s">
        <v>218</v>
      </c>
      <c r="AA282" s="154">
        <f>AVERAGE(AA263:AA280)*45%</f>
        <v>3.6</v>
      </c>
      <c r="AB282" s="154">
        <f>AVERAGE(AB263:AB280)*45%</f>
        <v>3.88125</v>
      </c>
      <c r="AC282" s="155">
        <f>AVERAGE(AA282:AB282)</f>
        <v>3.740625</v>
      </c>
      <c r="AD282" s="108"/>
    </row>
    <row r="283" spans="2:3" ht="12.75">
      <c r="B283" s="65" t="s">
        <v>71</v>
      </c>
      <c r="C283" s="65" t="s">
        <v>72</v>
      </c>
    </row>
    <row r="284" spans="3:30" ht="12" customHeight="1">
      <c r="C284" s="32">
        <v>1</v>
      </c>
      <c r="D284" s="82" t="s">
        <v>73</v>
      </c>
      <c r="E284" s="83"/>
      <c r="F284" s="83"/>
      <c r="G284" s="83"/>
      <c r="H284" s="83"/>
      <c r="I284" s="83"/>
      <c r="J284" s="83"/>
      <c r="K284" s="83"/>
      <c r="L284" s="83"/>
      <c r="M284" s="83"/>
      <c r="N284" s="83"/>
      <c r="O284" s="83"/>
      <c r="P284" s="83"/>
      <c r="Q284" s="83"/>
      <c r="R284" s="83"/>
      <c r="S284" s="83"/>
      <c r="T284" s="83"/>
      <c r="U284" s="83"/>
      <c r="V284" s="83"/>
      <c r="W284" s="83"/>
      <c r="X284" s="83"/>
      <c r="Y284" s="83"/>
      <c r="Z284" s="145"/>
      <c r="AA284" s="146">
        <v>0</v>
      </c>
      <c r="AB284" s="146">
        <v>0</v>
      </c>
      <c r="AC284" s="153">
        <f aca="true" t="shared" si="14" ref="AC284:AC289">AVERAGE(AA284:AB284)</f>
        <v>0</v>
      </c>
      <c r="AD284" s="156"/>
    </row>
    <row r="285" spans="3:30" ht="12" customHeight="1">
      <c r="C285" s="32">
        <v>2</v>
      </c>
      <c r="D285" s="31" t="s">
        <v>104</v>
      </c>
      <c r="E285" s="83"/>
      <c r="F285" s="83"/>
      <c r="G285" s="83"/>
      <c r="H285" s="83"/>
      <c r="I285" s="83"/>
      <c r="J285" s="83"/>
      <c r="K285" s="83"/>
      <c r="L285" s="83"/>
      <c r="M285" s="83"/>
      <c r="N285" s="83"/>
      <c r="O285" s="83"/>
      <c r="P285" s="83"/>
      <c r="Q285" s="83"/>
      <c r="R285" s="83"/>
      <c r="S285" s="83"/>
      <c r="T285" s="83"/>
      <c r="U285" s="83"/>
      <c r="V285" s="83"/>
      <c r="W285" s="83"/>
      <c r="X285" s="83"/>
      <c r="Y285" s="83"/>
      <c r="Z285" s="145"/>
      <c r="AA285" s="146">
        <v>0</v>
      </c>
      <c r="AB285" s="146">
        <v>0</v>
      </c>
      <c r="AC285" s="153">
        <f t="shared" si="14"/>
        <v>0</v>
      </c>
      <c r="AD285" s="156"/>
    </row>
    <row r="286" spans="3:30" ht="12" customHeight="1">
      <c r="C286" s="32">
        <v>3</v>
      </c>
      <c r="D286" s="82" t="s">
        <v>74</v>
      </c>
      <c r="E286" s="83"/>
      <c r="F286" s="83"/>
      <c r="G286" s="83"/>
      <c r="H286" s="83"/>
      <c r="I286" s="83"/>
      <c r="J286" s="83"/>
      <c r="K286" s="83"/>
      <c r="L286" s="83"/>
      <c r="M286" s="83"/>
      <c r="N286" s="83"/>
      <c r="O286" s="83"/>
      <c r="P286" s="83"/>
      <c r="Q286" s="83"/>
      <c r="R286" s="83"/>
      <c r="S286" s="83"/>
      <c r="T286" s="83"/>
      <c r="U286" s="83"/>
      <c r="V286" s="83"/>
      <c r="W286" s="83"/>
      <c r="X286" s="83"/>
      <c r="Y286" s="83"/>
      <c r="Z286" s="145"/>
      <c r="AA286" s="146">
        <v>0</v>
      </c>
      <c r="AB286" s="146">
        <v>0</v>
      </c>
      <c r="AC286" s="153">
        <f t="shared" si="14"/>
        <v>0</v>
      </c>
      <c r="AD286" s="156"/>
    </row>
    <row r="287" spans="3:30" ht="27" customHeight="1">
      <c r="C287" s="34">
        <v>4</v>
      </c>
      <c r="D287" s="297" t="s">
        <v>75</v>
      </c>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9"/>
      <c r="AA287" s="146">
        <v>0</v>
      </c>
      <c r="AB287" s="146">
        <v>0</v>
      </c>
      <c r="AC287" s="153">
        <f t="shared" si="14"/>
        <v>0</v>
      </c>
      <c r="AD287" s="156"/>
    </row>
    <row r="288" spans="3:30" ht="12.75">
      <c r="C288" s="151"/>
      <c r="D288" s="152" t="s">
        <v>70</v>
      </c>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46">
        <f>SUM(AA284:AA287)</f>
        <v>0</v>
      </c>
      <c r="AB288" s="146">
        <f>SUM(AB284:AB287)</f>
        <v>0</v>
      </c>
      <c r="AC288" s="153">
        <f t="shared" si="14"/>
        <v>0</v>
      </c>
      <c r="AD288" s="146"/>
    </row>
    <row r="289" spans="3:30" ht="12.75">
      <c r="C289" s="151"/>
      <c r="D289" s="152" t="s">
        <v>220</v>
      </c>
      <c r="AA289" s="157">
        <f>AVERAGE(AA284:AA287)*15%</f>
        <v>0</v>
      </c>
      <c r="AB289" s="158">
        <f>AVERAGE(AB284:AB287)*15%</f>
        <v>0</v>
      </c>
      <c r="AC289" s="159">
        <f t="shared" si="14"/>
        <v>0</v>
      </c>
      <c r="AD289" s="108"/>
    </row>
    <row r="290" spans="2:3" ht="12.75">
      <c r="B290" s="65" t="s">
        <v>76</v>
      </c>
      <c r="C290" s="65" t="s">
        <v>77</v>
      </c>
    </row>
    <row r="291" spans="3:30" ht="12.75">
      <c r="C291" s="32">
        <v>1</v>
      </c>
      <c r="D291" s="82" t="s">
        <v>78</v>
      </c>
      <c r="E291" s="83"/>
      <c r="F291" s="83"/>
      <c r="G291" s="83"/>
      <c r="H291" s="83"/>
      <c r="I291" s="83"/>
      <c r="J291" s="83"/>
      <c r="K291" s="83"/>
      <c r="L291" s="83"/>
      <c r="M291" s="83"/>
      <c r="N291" s="83"/>
      <c r="O291" s="83"/>
      <c r="P291" s="83"/>
      <c r="Q291" s="83"/>
      <c r="R291" s="83"/>
      <c r="S291" s="83"/>
      <c r="T291" s="83"/>
      <c r="U291" s="83"/>
      <c r="V291" s="83"/>
      <c r="W291" s="83"/>
      <c r="X291" s="83"/>
      <c r="Y291" s="83"/>
      <c r="Z291" s="145"/>
      <c r="AA291" s="146">
        <v>4</v>
      </c>
      <c r="AB291" s="146">
        <v>4</v>
      </c>
      <c r="AC291" s="160">
        <f>AVERAGE(AA291:AB291)</f>
        <v>4</v>
      </c>
      <c r="AD291" s="105" t="str">
        <f>IF(AC291&gt;=8.6,"O",IF(AC291&gt;=6.6,"VS",IF(AC291&gt;=4.6,"S",IF(AC291&gt;=2.6,"U",IF(AC291&gt;=2.59,"P")))))</f>
        <v>U</v>
      </c>
    </row>
    <row r="292" spans="3:30" ht="12.75">
      <c r="C292" s="151"/>
      <c r="D292" s="152" t="s">
        <v>70</v>
      </c>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46">
        <f>SUM(AA291:AA291)</f>
        <v>4</v>
      </c>
      <c r="AB292" s="146">
        <f>SUM(AB291:AB291)</f>
        <v>4</v>
      </c>
      <c r="AC292" s="160">
        <f>AVERAGE(AA292:AB292)</f>
        <v>4</v>
      </c>
      <c r="AD292" s="105" t="str">
        <f>IF(AC292&gt;=8.6,"O",IF(AC292&gt;=6.6,"VS",IF(AC292&gt;=4.6,"S",IF(AC292&gt;=2.6,"U",IF(AC292&gt;=2.59,"P")))))</f>
        <v>U</v>
      </c>
    </row>
    <row r="293" spans="3:30" ht="12.75">
      <c r="C293" s="151"/>
      <c r="D293" s="152" t="s">
        <v>79</v>
      </c>
      <c r="AA293" s="161">
        <f>AVERAGE(AA291:AA291)*20%</f>
        <v>0.8</v>
      </c>
      <c r="AB293" s="161">
        <f>AVERAGE(AB291:AB291)*20%</f>
        <v>0.8</v>
      </c>
      <c r="AC293" s="162">
        <f>AVERAGE(AA293:AB293)</f>
        <v>0.8</v>
      </c>
      <c r="AD293" s="108"/>
    </row>
    <row r="294" spans="2:3" ht="12.75">
      <c r="B294" s="65" t="s">
        <v>80</v>
      </c>
      <c r="C294" s="65" t="s">
        <v>81</v>
      </c>
    </row>
    <row r="295" spans="3:30" ht="12" customHeight="1">
      <c r="C295" s="32">
        <v>1</v>
      </c>
      <c r="D295" s="82" t="s">
        <v>85</v>
      </c>
      <c r="E295" s="83"/>
      <c r="F295" s="83"/>
      <c r="G295" s="83"/>
      <c r="H295" s="83"/>
      <c r="I295" s="83"/>
      <c r="J295" s="83"/>
      <c r="K295" s="83"/>
      <c r="L295" s="83"/>
      <c r="M295" s="83"/>
      <c r="N295" s="83"/>
      <c r="O295" s="83"/>
      <c r="P295" s="83"/>
      <c r="Q295" s="83"/>
      <c r="R295" s="83"/>
      <c r="S295" s="83"/>
      <c r="T295" s="83"/>
      <c r="U295" s="83"/>
      <c r="V295" s="83"/>
      <c r="W295" s="83"/>
      <c r="X295" s="83"/>
      <c r="Y295" s="83"/>
      <c r="Z295" s="145"/>
      <c r="AA295" s="146">
        <v>8</v>
      </c>
      <c r="AB295" s="146">
        <v>10</v>
      </c>
      <c r="AC295" s="147">
        <f aca="true" t="shared" si="15" ref="AC295:AC301">AVERAGE(AA295:AB295)</f>
        <v>9</v>
      </c>
      <c r="AD295" s="105" t="str">
        <f>IF(AC295&gt;=8.6,"O",IF(AC295&gt;=6.6,"VS",IF(AC295&gt;=4.6,"S",IF(AC295&gt;=2.6,"U",IF(AC295&gt;=2.59,"P")))))</f>
        <v>O</v>
      </c>
    </row>
    <row r="296" spans="3:30" ht="12" customHeight="1">
      <c r="C296" s="32">
        <v>2</v>
      </c>
      <c r="D296" s="82" t="s">
        <v>105</v>
      </c>
      <c r="E296" s="83"/>
      <c r="F296" s="83"/>
      <c r="G296" s="83"/>
      <c r="H296" s="83"/>
      <c r="I296" s="83"/>
      <c r="J296" s="83"/>
      <c r="K296" s="83"/>
      <c r="L296" s="83"/>
      <c r="M296" s="83"/>
      <c r="N296" s="83"/>
      <c r="O296" s="83"/>
      <c r="P296" s="83"/>
      <c r="Q296" s="83"/>
      <c r="R296" s="83"/>
      <c r="S296" s="83"/>
      <c r="T296" s="83"/>
      <c r="U296" s="83"/>
      <c r="V296" s="83"/>
      <c r="W296" s="83"/>
      <c r="X296" s="83"/>
      <c r="Y296" s="83"/>
      <c r="Z296" s="145"/>
      <c r="AA296" s="146">
        <v>8</v>
      </c>
      <c r="AB296" s="146">
        <v>10</v>
      </c>
      <c r="AC296" s="147">
        <f t="shared" si="15"/>
        <v>9</v>
      </c>
      <c r="AD296" s="105" t="str">
        <f>IF(AC296&gt;=8.6,"O",IF(AC296&gt;=6.6,"VS",IF(AC296&gt;=4.6,"S",IF(AC296&gt;=2.6,"U",IF(AC296&gt;=2.59,"P")))))</f>
        <v>O</v>
      </c>
    </row>
    <row r="297" spans="3:30" ht="12" customHeight="1">
      <c r="C297" s="32">
        <v>3</v>
      </c>
      <c r="D297" s="33" t="s">
        <v>86</v>
      </c>
      <c r="E297" s="83"/>
      <c r="F297" s="83"/>
      <c r="G297" s="83"/>
      <c r="H297" s="83"/>
      <c r="I297" s="83"/>
      <c r="J297" s="83"/>
      <c r="K297" s="83"/>
      <c r="L297" s="83"/>
      <c r="M297" s="83"/>
      <c r="N297" s="83"/>
      <c r="O297" s="83"/>
      <c r="P297" s="83"/>
      <c r="Q297" s="83"/>
      <c r="R297" s="83"/>
      <c r="S297" s="83"/>
      <c r="T297" s="83"/>
      <c r="U297" s="83"/>
      <c r="V297" s="83"/>
      <c r="W297" s="83"/>
      <c r="X297" s="83"/>
      <c r="Y297" s="83"/>
      <c r="Z297" s="145"/>
      <c r="AA297" s="146">
        <v>8</v>
      </c>
      <c r="AB297" s="146">
        <v>10</v>
      </c>
      <c r="AC297" s="147">
        <f t="shared" si="15"/>
        <v>9</v>
      </c>
      <c r="AD297" s="105" t="str">
        <f>IF(AC297&gt;=8.6,"O",IF(AC297&gt;=6.6,"VS",IF(AC297&gt;=4.6,"S",IF(AC297&gt;=2.6,"U",IF(AC297&gt;=2.59,"P")))))</f>
        <v>O</v>
      </c>
    </row>
    <row r="298" spans="3:30" ht="12" customHeight="1">
      <c r="C298" s="32">
        <v>4</v>
      </c>
      <c r="D298" s="82" t="s">
        <v>87</v>
      </c>
      <c r="E298" s="83"/>
      <c r="F298" s="83"/>
      <c r="G298" s="83"/>
      <c r="H298" s="83"/>
      <c r="I298" s="83"/>
      <c r="J298" s="83"/>
      <c r="K298" s="83"/>
      <c r="L298" s="83"/>
      <c r="M298" s="83"/>
      <c r="N298" s="83"/>
      <c r="O298" s="83"/>
      <c r="P298" s="83"/>
      <c r="Q298" s="83"/>
      <c r="R298" s="83"/>
      <c r="S298" s="83"/>
      <c r="T298" s="83"/>
      <c r="U298" s="83"/>
      <c r="V298" s="83"/>
      <c r="W298" s="83"/>
      <c r="X298" s="83"/>
      <c r="Y298" s="83"/>
      <c r="Z298" s="145"/>
      <c r="AA298" s="146">
        <v>8</v>
      </c>
      <c r="AB298" s="146">
        <v>10</v>
      </c>
      <c r="AC298" s="147">
        <f t="shared" si="15"/>
        <v>9</v>
      </c>
      <c r="AD298" s="105" t="str">
        <f>IF(AC298&gt;=8.6,"O",IF(AC298&gt;=6.6,"VS",IF(AC298&gt;=4.6,"S",IF(AC298&gt;=2.6,"U",IF(AC298&gt;=2.59,"P")))))</f>
        <v>O</v>
      </c>
    </row>
    <row r="299" spans="3:30" ht="12" customHeight="1">
      <c r="C299" s="32">
        <v>5</v>
      </c>
      <c r="D299" s="82" t="s">
        <v>88</v>
      </c>
      <c r="E299" s="83"/>
      <c r="F299" s="83"/>
      <c r="G299" s="83"/>
      <c r="H299" s="83"/>
      <c r="I299" s="83"/>
      <c r="J299" s="83"/>
      <c r="K299" s="83"/>
      <c r="L299" s="83"/>
      <c r="M299" s="83"/>
      <c r="N299" s="83"/>
      <c r="O299" s="83"/>
      <c r="P299" s="83"/>
      <c r="Q299" s="83"/>
      <c r="R299" s="83"/>
      <c r="S299" s="83"/>
      <c r="T299" s="83"/>
      <c r="U299" s="83"/>
      <c r="V299" s="83"/>
      <c r="W299" s="83"/>
      <c r="X299" s="83"/>
      <c r="Y299" s="83"/>
      <c r="Z299" s="145"/>
      <c r="AA299" s="146">
        <v>8</v>
      </c>
      <c r="AB299" s="146">
        <v>10</v>
      </c>
      <c r="AC299" s="147">
        <f t="shared" si="15"/>
        <v>9</v>
      </c>
      <c r="AD299" s="105" t="str">
        <f>IF(AC299&gt;=8.6,"O",IF(AC299&gt;=6.6,"VS",IF(AC299&gt;=4.6,"S",IF(AC299&gt;=2.6,"U",IF(AC299&gt;=2.59,"P")))))</f>
        <v>O</v>
      </c>
    </row>
    <row r="300" spans="3:30" ht="12.75">
      <c r="C300" s="151"/>
      <c r="D300" s="152" t="s">
        <v>70</v>
      </c>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46">
        <f>SUM(AA295:AA299)</f>
        <v>40</v>
      </c>
      <c r="AB300" s="146">
        <f>SUM(AB295:AB299)</f>
        <v>50</v>
      </c>
      <c r="AC300" s="147">
        <f t="shared" si="15"/>
        <v>45</v>
      </c>
      <c r="AD300" s="105"/>
    </row>
    <row r="301" spans="3:30" ht="12.75">
      <c r="C301" s="151"/>
      <c r="D301" s="152" t="s">
        <v>221</v>
      </c>
      <c r="AA301" s="154">
        <f>AVERAGE(AA295:AA299)*5%</f>
        <v>0.4</v>
      </c>
      <c r="AB301" s="154">
        <f>AVERAGE(AB295:AB299)*5%</f>
        <v>0.5</v>
      </c>
      <c r="AC301" s="155">
        <f t="shared" si="15"/>
        <v>0.45</v>
      </c>
      <c r="AD301" s="108"/>
    </row>
    <row r="302" spans="4:30" ht="12.75">
      <c r="D302" s="65" t="s">
        <v>82</v>
      </c>
      <c r="AA302" s="156"/>
      <c r="AB302" s="156"/>
      <c r="AC302" s="156"/>
      <c r="AD302" s="156"/>
    </row>
    <row r="304" spans="1:2" ht="12.75">
      <c r="A304" s="65" t="s">
        <v>83</v>
      </c>
      <c r="B304" s="65" t="s">
        <v>84</v>
      </c>
    </row>
    <row r="305" spans="2:26" ht="12.75">
      <c r="B305" s="273" t="s">
        <v>106</v>
      </c>
      <c r="C305" s="273"/>
      <c r="D305" s="273"/>
      <c r="E305" s="273"/>
      <c r="F305" s="273"/>
      <c r="G305" s="273"/>
      <c r="H305" s="273"/>
      <c r="I305" s="273"/>
      <c r="J305" s="273"/>
      <c r="K305" s="273"/>
      <c r="L305" s="273"/>
      <c r="M305" s="273"/>
      <c r="N305" s="273"/>
      <c r="O305" s="273"/>
      <c r="P305" s="273"/>
      <c r="Q305" s="273"/>
      <c r="R305" s="273"/>
      <c r="S305" s="273"/>
      <c r="T305" s="273"/>
      <c r="U305" s="273"/>
      <c r="V305" s="273"/>
      <c r="W305" s="273"/>
      <c r="X305" s="273"/>
      <c r="Y305" s="273"/>
      <c r="Z305" s="273"/>
    </row>
    <row r="306" spans="2:26" ht="12.75">
      <c r="B306" s="273"/>
      <c r="C306" s="273"/>
      <c r="D306" s="273"/>
      <c r="E306" s="273"/>
      <c r="F306" s="273"/>
      <c r="G306" s="273"/>
      <c r="H306" s="273"/>
      <c r="I306" s="273"/>
      <c r="J306" s="273"/>
      <c r="K306" s="273"/>
      <c r="L306" s="273"/>
      <c r="M306" s="273"/>
      <c r="N306" s="273"/>
      <c r="O306" s="273"/>
      <c r="P306" s="273"/>
      <c r="Q306" s="273"/>
      <c r="R306" s="273"/>
      <c r="S306" s="273"/>
      <c r="T306" s="273"/>
      <c r="U306" s="273"/>
      <c r="V306" s="273"/>
      <c r="W306" s="273"/>
      <c r="X306" s="273"/>
      <c r="Y306" s="273"/>
      <c r="Z306" s="273"/>
    </row>
    <row r="307" spans="3:30" ht="12" customHeight="1">
      <c r="C307" s="32">
        <v>1</v>
      </c>
      <c r="D307" s="82" t="s">
        <v>89</v>
      </c>
      <c r="E307" s="83"/>
      <c r="F307" s="83"/>
      <c r="G307" s="83"/>
      <c r="H307" s="83"/>
      <c r="I307" s="83"/>
      <c r="J307" s="83"/>
      <c r="K307" s="83"/>
      <c r="L307" s="83"/>
      <c r="M307" s="83"/>
      <c r="N307" s="83"/>
      <c r="O307" s="83"/>
      <c r="P307" s="83"/>
      <c r="Q307" s="83"/>
      <c r="R307" s="83"/>
      <c r="S307" s="83"/>
      <c r="T307" s="83"/>
      <c r="U307" s="83"/>
      <c r="V307" s="83"/>
      <c r="W307" s="83"/>
      <c r="X307" s="83"/>
      <c r="Y307" s="83"/>
      <c r="Z307" s="145"/>
      <c r="AA307" s="146">
        <v>8</v>
      </c>
      <c r="AB307" s="146">
        <v>8</v>
      </c>
      <c r="AC307" s="160">
        <f aca="true" t="shared" si="16" ref="AC307:AC318">AVERAGE(AA307:AB307)</f>
        <v>8</v>
      </c>
      <c r="AD307" s="105" t="str">
        <f aca="true" t="shared" si="17" ref="AD307:AD316">IF(AC307&gt;=8.6,"O",IF(AC307&gt;=6.6,"VS",IF(AC307&gt;=4.6,"S",IF(AC307&gt;=2.6,"U",IF(AC307&gt;=2.59,"P")))))</f>
        <v>VS</v>
      </c>
    </row>
    <row r="308" spans="3:30" ht="12" customHeight="1">
      <c r="C308" s="32">
        <v>2</v>
      </c>
      <c r="D308" s="82" t="s">
        <v>90</v>
      </c>
      <c r="E308" s="83"/>
      <c r="F308" s="83"/>
      <c r="G308" s="83"/>
      <c r="H308" s="83"/>
      <c r="I308" s="83"/>
      <c r="J308" s="83"/>
      <c r="K308" s="83"/>
      <c r="L308" s="83"/>
      <c r="M308" s="83"/>
      <c r="N308" s="83"/>
      <c r="O308" s="83"/>
      <c r="P308" s="83"/>
      <c r="Q308" s="83"/>
      <c r="R308" s="83"/>
      <c r="S308" s="83"/>
      <c r="T308" s="83"/>
      <c r="U308" s="83"/>
      <c r="V308" s="83"/>
      <c r="W308" s="83"/>
      <c r="X308" s="83"/>
      <c r="Y308" s="83"/>
      <c r="Z308" s="145"/>
      <c r="AA308" s="146">
        <v>10</v>
      </c>
      <c r="AB308" s="146">
        <v>10</v>
      </c>
      <c r="AC308" s="160">
        <f t="shared" si="16"/>
        <v>10</v>
      </c>
      <c r="AD308" s="105" t="str">
        <f t="shared" si="17"/>
        <v>O</v>
      </c>
    </row>
    <row r="309" spans="3:30" ht="12" customHeight="1">
      <c r="C309" s="32">
        <v>3</v>
      </c>
      <c r="D309" s="82" t="s">
        <v>91</v>
      </c>
      <c r="E309" s="83"/>
      <c r="F309" s="83"/>
      <c r="G309" s="83"/>
      <c r="H309" s="83"/>
      <c r="I309" s="83"/>
      <c r="J309" s="83"/>
      <c r="K309" s="83"/>
      <c r="L309" s="83"/>
      <c r="M309" s="83"/>
      <c r="N309" s="83"/>
      <c r="O309" s="83"/>
      <c r="P309" s="83"/>
      <c r="Q309" s="83"/>
      <c r="R309" s="83"/>
      <c r="S309" s="83"/>
      <c r="T309" s="83"/>
      <c r="U309" s="83"/>
      <c r="V309" s="83"/>
      <c r="W309" s="83"/>
      <c r="X309" s="83"/>
      <c r="Y309" s="83"/>
      <c r="Z309" s="145"/>
      <c r="AA309" s="146">
        <v>10</v>
      </c>
      <c r="AB309" s="146">
        <v>10</v>
      </c>
      <c r="AC309" s="160">
        <f t="shared" si="16"/>
        <v>10</v>
      </c>
      <c r="AD309" s="105" t="str">
        <f t="shared" si="17"/>
        <v>O</v>
      </c>
    </row>
    <row r="310" spans="3:30" ht="12" customHeight="1">
      <c r="C310" s="32">
        <v>4</v>
      </c>
      <c r="D310" s="82" t="s">
        <v>92</v>
      </c>
      <c r="E310" s="83"/>
      <c r="F310" s="83"/>
      <c r="G310" s="83"/>
      <c r="H310" s="83"/>
      <c r="I310" s="83"/>
      <c r="J310" s="83"/>
      <c r="K310" s="83"/>
      <c r="L310" s="83"/>
      <c r="M310" s="83"/>
      <c r="N310" s="83"/>
      <c r="O310" s="83"/>
      <c r="P310" s="83"/>
      <c r="Q310" s="83"/>
      <c r="R310" s="83"/>
      <c r="S310" s="83"/>
      <c r="T310" s="83"/>
      <c r="U310" s="83"/>
      <c r="V310" s="83"/>
      <c r="W310" s="83"/>
      <c r="X310" s="83"/>
      <c r="Y310" s="83"/>
      <c r="Z310" s="145"/>
      <c r="AA310" s="146">
        <v>8</v>
      </c>
      <c r="AB310" s="146">
        <v>8</v>
      </c>
      <c r="AC310" s="160">
        <f t="shared" si="16"/>
        <v>8</v>
      </c>
      <c r="AD310" s="105" t="str">
        <f t="shared" si="17"/>
        <v>VS</v>
      </c>
    </row>
    <row r="311" spans="3:30" ht="12" customHeight="1">
      <c r="C311" s="32">
        <v>5</v>
      </c>
      <c r="D311" s="82" t="s">
        <v>93</v>
      </c>
      <c r="E311" s="83"/>
      <c r="F311" s="83"/>
      <c r="G311" s="83"/>
      <c r="H311" s="83"/>
      <c r="I311" s="83"/>
      <c r="J311" s="83"/>
      <c r="K311" s="83"/>
      <c r="L311" s="83"/>
      <c r="M311" s="83"/>
      <c r="N311" s="83"/>
      <c r="O311" s="83"/>
      <c r="P311" s="83"/>
      <c r="Q311" s="83"/>
      <c r="R311" s="83"/>
      <c r="S311" s="83"/>
      <c r="T311" s="83"/>
      <c r="U311" s="83"/>
      <c r="V311" s="83"/>
      <c r="W311" s="83"/>
      <c r="X311" s="83"/>
      <c r="Y311" s="83"/>
      <c r="Z311" s="145"/>
      <c r="AA311" s="146">
        <v>10</v>
      </c>
      <c r="AB311" s="146">
        <v>10</v>
      </c>
      <c r="AC311" s="160">
        <f t="shared" si="16"/>
        <v>10</v>
      </c>
      <c r="AD311" s="105" t="str">
        <f t="shared" si="17"/>
        <v>O</v>
      </c>
    </row>
    <row r="312" spans="3:30" ht="12" customHeight="1">
      <c r="C312" s="32">
        <v>6</v>
      </c>
      <c r="D312" s="82" t="s">
        <v>94</v>
      </c>
      <c r="E312" s="83"/>
      <c r="F312" s="83"/>
      <c r="G312" s="83"/>
      <c r="H312" s="83"/>
      <c r="I312" s="83"/>
      <c r="J312" s="83"/>
      <c r="K312" s="83"/>
      <c r="L312" s="83"/>
      <c r="M312" s="83"/>
      <c r="N312" s="83"/>
      <c r="O312" s="83"/>
      <c r="P312" s="83"/>
      <c r="Q312" s="83"/>
      <c r="R312" s="83"/>
      <c r="S312" s="83"/>
      <c r="T312" s="83"/>
      <c r="U312" s="83"/>
      <c r="V312" s="83"/>
      <c r="W312" s="83"/>
      <c r="X312" s="83"/>
      <c r="Y312" s="83"/>
      <c r="Z312" s="145"/>
      <c r="AA312" s="146">
        <v>10</v>
      </c>
      <c r="AB312" s="146">
        <v>10</v>
      </c>
      <c r="AC312" s="160">
        <f t="shared" si="16"/>
        <v>10</v>
      </c>
      <c r="AD312" s="105" t="str">
        <f t="shared" si="17"/>
        <v>O</v>
      </c>
    </row>
    <row r="313" spans="3:30" ht="12" customHeight="1">
      <c r="C313" s="32">
        <v>7</v>
      </c>
      <c r="D313" s="31" t="s">
        <v>95</v>
      </c>
      <c r="E313" s="83"/>
      <c r="F313" s="83"/>
      <c r="G313" s="83"/>
      <c r="H313" s="83"/>
      <c r="I313" s="83"/>
      <c r="J313" s="83"/>
      <c r="K313" s="83"/>
      <c r="L313" s="83"/>
      <c r="M313" s="83"/>
      <c r="N313" s="83"/>
      <c r="O313" s="83"/>
      <c r="P313" s="83"/>
      <c r="Q313" s="83"/>
      <c r="R313" s="83"/>
      <c r="S313" s="83"/>
      <c r="T313" s="83"/>
      <c r="U313" s="83"/>
      <c r="V313" s="83"/>
      <c r="W313" s="83"/>
      <c r="X313" s="83"/>
      <c r="Y313" s="83"/>
      <c r="Z313" s="145"/>
      <c r="AA313" s="146">
        <v>8</v>
      </c>
      <c r="AB313" s="146">
        <v>8</v>
      </c>
      <c r="AC313" s="160">
        <f t="shared" si="16"/>
        <v>8</v>
      </c>
      <c r="AD313" s="105" t="str">
        <f t="shared" si="17"/>
        <v>VS</v>
      </c>
    </row>
    <row r="314" spans="3:30" ht="12" customHeight="1">
      <c r="C314" s="32">
        <v>8</v>
      </c>
      <c r="D314" s="82" t="s">
        <v>96</v>
      </c>
      <c r="E314" s="83"/>
      <c r="F314" s="83"/>
      <c r="G314" s="83"/>
      <c r="H314" s="83"/>
      <c r="I314" s="83"/>
      <c r="J314" s="83"/>
      <c r="K314" s="83"/>
      <c r="L314" s="83"/>
      <c r="M314" s="83"/>
      <c r="N314" s="83"/>
      <c r="O314" s="83"/>
      <c r="P314" s="83"/>
      <c r="Q314" s="83"/>
      <c r="R314" s="83"/>
      <c r="S314" s="83"/>
      <c r="T314" s="83"/>
      <c r="U314" s="83"/>
      <c r="V314" s="83"/>
      <c r="W314" s="83"/>
      <c r="X314" s="83"/>
      <c r="Y314" s="83"/>
      <c r="Z314" s="145"/>
      <c r="AA314" s="146">
        <v>8</v>
      </c>
      <c r="AB314" s="146">
        <v>8</v>
      </c>
      <c r="AC314" s="160">
        <f t="shared" si="16"/>
        <v>8</v>
      </c>
      <c r="AD314" s="105" t="str">
        <f t="shared" si="17"/>
        <v>VS</v>
      </c>
    </row>
    <row r="315" spans="3:30" ht="12" customHeight="1">
      <c r="C315" s="32">
        <v>9</v>
      </c>
      <c r="D315" s="82" t="s">
        <v>97</v>
      </c>
      <c r="E315" s="83"/>
      <c r="F315" s="83"/>
      <c r="G315" s="83"/>
      <c r="H315" s="83"/>
      <c r="I315" s="83"/>
      <c r="J315" s="83"/>
      <c r="K315" s="83"/>
      <c r="L315" s="83"/>
      <c r="M315" s="83"/>
      <c r="N315" s="83"/>
      <c r="O315" s="83"/>
      <c r="P315" s="83"/>
      <c r="Q315" s="83"/>
      <c r="R315" s="83"/>
      <c r="S315" s="83"/>
      <c r="T315" s="83"/>
      <c r="U315" s="83"/>
      <c r="V315" s="83"/>
      <c r="W315" s="83"/>
      <c r="X315" s="83"/>
      <c r="Y315" s="83"/>
      <c r="Z315" s="145"/>
      <c r="AA315" s="146">
        <v>8</v>
      </c>
      <c r="AB315" s="146">
        <v>8</v>
      </c>
      <c r="AC315" s="160">
        <f t="shared" si="16"/>
        <v>8</v>
      </c>
      <c r="AD315" s="105" t="str">
        <f t="shared" si="17"/>
        <v>VS</v>
      </c>
    </row>
    <row r="316" spans="3:30" ht="12" customHeight="1">
      <c r="C316" s="32">
        <v>10</v>
      </c>
      <c r="D316" s="82" t="s">
        <v>98</v>
      </c>
      <c r="E316" s="83"/>
      <c r="F316" s="83"/>
      <c r="G316" s="83"/>
      <c r="H316" s="83"/>
      <c r="I316" s="83"/>
      <c r="J316" s="83"/>
      <c r="K316" s="83"/>
      <c r="L316" s="83"/>
      <c r="M316" s="83"/>
      <c r="N316" s="83"/>
      <c r="O316" s="83"/>
      <c r="P316" s="83"/>
      <c r="Q316" s="83"/>
      <c r="R316" s="83"/>
      <c r="S316" s="83"/>
      <c r="T316" s="83"/>
      <c r="U316" s="83"/>
      <c r="V316" s="83"/>
      <c r="W316" s="83"/>
      <c r="X316" s="83"/>
      <c r="Y316" s="83"/>
      <c r="Z316" s="145"/>
      <c r="AA316" s="146">
        <v>8</v>
      </c>
      <c r="AB316" s="146">
        <v>10</v>
      </c>
      <c r="AC316" s="160">
        <f t="shared" si="16"/>
        <v>9</v>
      </c>
      <c r="AD316" s="105" t="str">
        <f t="shared" si="17"/>
        <v>O</v>
      </c>
    </row>
    <row r="317" spans="3:30" ht="12.75">
      <c r="C317" s="151"/>
      <c r="D317" s="152" t="s">
        <v>70</v>
      </c>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46">
        <f>SUM(AA307:AA316)</f>
        <v>88</v>
      </c>
      <c r="AB317" s="146">
        <f>SUM(AB307:AB316)</f>
        <v>90</v>
      </c>
      <c r="AC317" s="160">
        <f t="shared" si="16"/>
        <v>89</v>
      </c>
      <c r="AD317" s="105"/>
    </row>
    <row r="318" spans="3:30" ht="12.75">
      <c r="C318" s="151"/>
      <c r="D318" s="152" t="s">
        <v>222</v>
      </c>
      <c r="AA318" s="154">
        <f>AVERAGE(AA307:AA316)*20%</f>
        <v>1.7600000000000002</v>
      </c>
      <c r="AB318" s="154">
        <f>AVERAGE(AB307:AB316)*20%</f>
        <v>1.8</v>
      </c>
      <c r="AC318" s="155">
        <f t="shared" si="16"/>
        <v>1.7800000000000002</v>
      </c>
      <c r="AD318" s="108"/>
    </row>
    <row r="319" spans="3:4" ht="12.75">
      <c r="C319" s="151"/>
      <c r="D319" s="152"/>
    </row>
    <row r="320" spans="1:30" ht="12.75">
      <c r="A320" s="290" t="s">
        <v>46</v>
      </c>
      <c r="B320" s="291"/>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291"/>
      <c r="Z320" s="292"/>
      <c r="AA320" s="97" t="s">
        <v>47</v>
      </c>
      <c r="AB320" s="97" t="s">
        <v>50</v>
      </c>
      <c r="AC320" s="268" t="s">
        <v>49</v>
      </c>
      <c r="AD320" s="9" t="s">
        <v>99</v>
      </c>
    </row>
    <row r="321" spans="1:30" ht="12.75">
      <c r="A321" s="293"/>
      <c r="B321" s="294"/>
      <c r="C321" s="294"/>
      <c r="D321" s="294"/>
      <c r="E321" s="294"/>
      <c r="F321" s="294"/>
      <c r="G321" s="294"/>
      <c r="H321" s="294"/>
      <c r="I321" s="294"/>
      <c r="J321" s="294"/>
      <c r="K321" s="294"/>
      <c r="L321" s="294"/>
      <c r="M321" s="294"/>
      <c r="N321" s="294"/>
      <c r="O321" s="294"/>
      <c r="P321" s="294"/>
      <c r="Q321" s="294"/>
      <c r="R321" s="294"/>
      <c r="S321" s="294"/>
      <c r="T321" s="294"/>
      <c r="U321" s="294"/>
      <c r="V321" s="294"/>
      <c r="W321" s="294"/>
      <c r="X321" s="294"/>
      <c r="Y321" s="294"/>
      <c r="Z321" s="295"/>
      <c r="AA321" s="8" t="s">
        <v>48</v>
      </c>
      <c r="AB321" s="8" t="s">
        <v>51</v>
      </c>
      <c r="AC321" s="269"/>
      <c r="AD321" s="8" t="s">
        <v>48</v>
      </c>
    </row>
    <row r="322" spans="1:2" ht="12.75">
      <c r="A322" s="65" t="s">
        <v>107</v>
      </c>
      <c r="B322" s="65" t="s">
        <v>223</v>
      </c>
    </row>
    <row r="323" spans="3:30" ht="12" customHeight="1">
      <c r="C323" s="32">
        <v>1</v>
      </c>
      <c r="D323" s="82" t="s">
        <v>109</v>
      </c>
      <c r="E323" s="83"/>
      <c r="F323" s="83"/>
      <c r="G323" s="83"/>
      <c r="H323" s="83"/>
      <c r="I323" s="83"/>
      <c r="J323" s="83"/>
      <c r="K323" s="83"/>
      <c r="L323" s="83"/>
      <c r="M323" s="83"/>
      <c r="N323" s="83"/>
      <c r="O323" s="83"/>
      <c r="P323" s="83"/>
      <c r="Q323" s="83"/>
      <c r="R323" s="83"/>
      <c r="S323" s="83"/>
      <c r="T323" s="83"/>
      <c r="U323" s="83"/>
      <c r="V323" s="83"/>
      <c r="W323" s="83"/>
      <c r="X323" s="83"/>
      <c r="Y323" s="83"/>
      <c r="Z323" s="145"/>
      <c r="AA323" s="146">
        <v>10</v>
      </c>
      <c r="AB323" s="146">
        <v>10</v>
      </c>
      <c r="AC323" s="160">
        <f>AVERAGE(AA323:AB323)</f>
        <v>10</v>
      </c>
      <c r="AD323" s="105" t="str">
        <f>IF(AC323&gt;=8.6,"O",IF(AC323&gt;=6.6,"VS",IF(AC323&gt;=4.6,"S",IF(AC323&gt;=2.6,"U",IF(AC323&gt;=2.59,"P")))))</f>
        <v>O</v>
      </c>
    </row>
    <row r="324" spans="3:30" ht="12" customHeight="1">
      <c r="C324" s="32">
        <v>2</v>
      </c>
      <c r="D324" s="82" t="s">
        <v>110</v>
      </c>
      <c r="E324" s="83"/>
      <c r="F324" s="83"/>
      <c r="G324" s="83"/>
      <c r="H324" s="83"/>
      <c r="I324" s="83"/>
      <c r="J324" s="83"/>
      <c r="K324" s="83"/>
      <c r="L324" s="83"/>
      <c r="M324" s="83"/>
      <c r="N324" s="83"/>
      <c r="O324" s="83"/>
      <c r="P324" s="83"/>
      <c r="Q324" s="83"/>
      <c r="R324" s="83"/>
      <c r="S324" s="83"/>
      <c r="T324" s="83"/>
      <c r="U324" s="83"/>
      <c r="V324" s="83"/>
      <c r="W324" s="83"/>
      <c r="X324" s="83"/>
      <c r="Y324" s="83"/>
      <c r="Z324" s="145"/>
      <c r="AA324" s="146">
        <v>10</v>
      </c>
      <c r="AB324" s="146">
        <v>10</v>
      </c>
      <c r="AC324" s="160">
        <f>AVERAGE(AA324:AB324)</f>
        <v>10</v>
      </c>
      <c r="AD324" s="105" t="str">
        <f>IF(AC324&gt;=8.6,"O",IF(AC324&gt;=6.6,"VS",IF(AC324&gt;=4.6,"S",IF(AC324&gt;=2.6,"U",IF(AC324&gt;=2.59,"P")))))</f>
        <v>O</v>
      </c>
    </row>
    <row r="325" spans="3:30" ht="12.75">
      <c r="C325" s="151"/>
      <c r="D325" s="152" t="s">
        <v>70</v>
      </c>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46">
        <f>SUM(AA323:AA324)</f>
        <v>20</v>
      </c>
      <c r="AB325" s="146">
        <f>SUM(AB323:AB324)</f>
        <v>20</v>
      </c>
      <c r="AC325" s="160">
        <f>AVERAGE(AA325:AB325)</f>
        <v>20</v>
      </c>
      <c r="AD325" s="105" t="str">
        <f>IF(AC325&gt;=8.6,"O",IF(AC325&gt;=6.6,"VS",IF(AC325&gt;=4.6,"S",IF(AC325&gt;=2.6,"U",IF(AC325&gt;=2.59,"P")))))</f>
        <v>O</v>
      </c>
    </row>
    <row r="326" spans="3:30" ht="12.75">
      <c r="C326" s="151"/>
      <c r="D326" s="152" t="s">
        <v>224</v>
      </c>
      <c r="AA326" s="154">
        <f>AVERAGE(AA323:AA324)*10%</f>
        <v>1</v>
      </c>
      <c r="AB326" s="154">
        <f>AVERAGE(AB323:AB324)*10%</f>
        <v>1</v>
      </c>
      <c r="AC326" s="155">
        <f>AVERAGE(AA326:AB326)</f>
        <v>1</v>
      </c>
      <c r="AD326" s="108"/>
    </row>
    <row r="327" spans="4:30" ht="12.75">
      <c r="D327" s="152" t="s">
        <v>108</v>
      </c>
      <c r="AA327" s="163"/>
      <c r="AB327" s="163"/>
      <c r="AC327" s="163"/>
      <c r="AD327" s="163"/>
    </row>
    <row r="328" spans="1:30" ht="13.5" thickBot="1">
      <c r="A328" s="164"/>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row>
    <row r="329" ht="13.5" thickTop="1">
      <c r="B329" s="65" t="s">
        <v>111</v>
      </c>
    </row>
    <row r="330" ht="12.75">
      <c r="B330" s="65" t="s">
        <v>112</v>
      </c>
    </row>
    <row r="332" ht="12.75">
      <c r="B332" s="14" t="s">
        <v>113</v>
      </c>
    </row>
    <row r="333" spans="2:30" ht="12.75">
      <c r="B333" s="81">
        <v>1</v>
      </c>
      <c r="C333" s="65" t="s">
        <v>114</v>
      </c>
      <c r="AD333" s="165"/>
    </row>
    <row r="334" spans="3:30" ht="12.75">
      <c r="C334" s="166">
        <v>1.1</v>
      </c>
      <c r="E334" s="65" t="s">
        <v>115</v>
      </c>
      <c r="AD334" s="165"/>
    </row>
    <row r="335" spans="3:30" ht="12.75">
      <c r="C335" s="166">
        <v>1.2</v>
      </c>
      <c r="E335" s="65" t="s">
        <v>116</v>
      </c>
      <c r="AD335" s="165"/>
    </row>
    <row r="336" spans="3:30" ht="12.75">
      <c r="C336" s="166">
        <v>1.3</v>
      </c>
      <c r="E336" s="65" t="s">
        <v>117</v>
      </c>
      <c r="AD336" s="165"/>
    </row>
    <row r="337" spans="3:30" ht="12.75">
      <c r="C337" s="166">
        <v>1.4</v>
      </c>
      <c r="E337" s="65" t="s">
        <v>118</v>
      </c>
      <c r="AD337" s="165"/>
    </row>
    <row r="338" spans="2:30" ht="12.75">
      <c r="B338" s="81">
        <v>2</v>
      </c>
      <c r="C338" s="30" t="s">
        <v>119</v>
      </c>
      <c r="AD338" s="165"/>
    </row>
    <row r="339" spans="2:30" ht="12.75">
      <c r="B339" s="81">
        <v>3</v>
      </c>
      <c r="C339" s="65" t="s">
        <v>120</v>
      </c>
      <c r="AD339" s="165"/>
    </row>
    <row r="340" spans="2:30" ht="12.75">
      <c r="B340" s="81">
        <v>4</v>
      </c>
      <c r="C340" s="65" t="s">
        <v>118</v>
      </c>
      <c r="AD340" s="165"/>
    </row>
    <row r="341" ht="12.75">
      <c r="AD341" s="162">
        <f>SUM(AD333:AD340)</f>
        <v>0</v>
      </c>
    </row>
    <row r="342" ht="12.75">
      <c r="B342" s="14" t="s">
        <v>121</v>
      </c>
    </row>
    <row r="343" spans="2:3" ht="12.75">
      <c r="B343" s="81">
        <v>1</v>
      </c>
      <c r="C343" s="11" t="s">
        <v>122</v>
      </c>
    </row>
    <row r="344" spans="2:3" ht="12.75">
      <c r="B344" s="81">
        <v>2</v>
      </c>
      <c r="C344" s="65" t="s">
        <v>148</v>
      </c>
    </row>
    <row r="345" spans="2:3" ht="12.75">
      <c r="B345" s="81">
        <v>3</v>
      </c>
      <c r="C345" s="65" t="s">
        <v>123</v>
      </c>
    </row>
    <row r="346" spans="2:3" ht="12.75">
      <c r="B346" s="81">
        <v>4</v>
      </c>
      <c r="C346" s="65" t="s">
        <v>124</v>
      </c>
    </row>
    <row r="348" spans="1:30" ht="15.75">
      <c r="A348" s="262" t="s">
        <v>140</v>
      </c>
      <c r="B348" s="262"/>
      <c r="C348" s="262"/>
      <c r="D348" s="262"/>
      <c r="E348" s="262"/>
      <c r="F348" s="262"/>
      <c r="G348" s="262"/>
      <c r="H348" s="262"/>
      <c r="I348" s="262"/>
      <c r="J348" s="262"/>
      <c r="K348" s="262"/>
      <c r="L348" s="262"/>
      <c r="M348" s="262"/>
      <c r="N348" s="262"/>
      <c r="O348" s="262"/>
      <c r="P348" s="262"/>
      <c r="Q348" s="262"/>
      <c r="R348" s="262"/>
      <c r="S348" s="262"/>
      <c r="T348" s="262"/>
      <c r="U348" s="262"/>
      <c r="V348" s="262"/>
      <c r="W348" s="262"/>
      <c r="X348" s="262"/>
      <c r="Y348" s="262"/>
      <c r="Z348" s="262"/>
      <c r="AA348" s="262"/>
      <c r="AB348" s="262"/>
      <c r="AC348" s="262"/>
      <c r="AD348" s="262"/>
    </row>
    <row r="349" spans="1:30" ht="12" customHeight="1">
      <c r="A349" s="65" t="s">
        <v>52</v>
      </c>
      <c r="B349" s="82" t="s">
        <v>125</v>
      </c>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145"/>
      <c r="AD349" s="156"/>
    </row>
    <row r="350" spans="2:30" ht="12" customHeight="1">
      <c r="B350" s="82" t="s">
        <v>54</v>
      </c>
      <c r="C350" s="83" t="s">
        <v>126</v>
      </c>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145"/>
      <c r="AD350" s="162">
        <f>AVERAGE(AA282:AB282)</f>
        <v>3.740625</v>
      </c>
    </row>
    <row r="351" spans="2:30" ht="12" customHeight="1">
      <c r="B351" s="82" t="s">
        <v>71</v>
      </c>
      <c r="C351" s="83" t="s">
        <v>235</v>
      </c>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145"/>
      <c r="AD351" s="162"/>
    </row>
    <row r="352" spans="2:30" ht="12" customHeight="1">
      <c r="B352" s="82" t="s">
        <v>76</v>
      </c>
      <c r="C352" s="83" t="s">
        <v>236</v>
      </c>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145"/>
      <c r="AD352" s="162">
        <f>AVERAGE(AA293:AB293)</f>
        <v>0.8</v>
      </c>
    </row>
    <row r="353" spans="2:30" ht="12" customHeight="1">
      <c r="B353" s="82" t="s">
        <v>80</v>
      </c>
      <c r="C353" s="83" t="s">
        <v>234</v>
      </c>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145"/>
      <c r="AD353" s="162">
        <f>AVERAGE(AA301:AB301)</f>
        <v>0.45</v>
      </c>
    </row>
    <row r="354" spans="1:30" ht="12" customHeight="1">
      <c r="A354" s="65" t="s">
        <v>83</v>
      </c>
      <c r="B354" s="82" t="s">
        <v>127</v>
      </c>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145"/>
      <c r="AD354" s="155">
        <f>AVERAGE(AA318:AB318)</f>
        <v>1.7800000000000002</v>
      </c>
    </row>
    <row r="355" spans="1:30" ht="12" customHeight="1">
      <c r="A355" s="65" t="s">
        <v>107</v>
      </c>
      <c r="B355" s="82" t="s">
        <v>128</v>
      </c>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145"/>
      <c r="AD355" s="155">
        <f>AVERAGE(AA326:AB326)</f>
        <v>1</v>
      </c>
    </row>
    <row r="356" spans="2:30" ht="12" customHeight="1">
      <c r="B356" s="82" t="s">
        <v>129</v>
      </c>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145"/>
      <c r="AD356" s="167">
        <f>SUM(AD350:AD355)</f>
        <v>7.770625000000001</v>
      </c>
    </row>
    <row r="357" spans="2:30" ht="12" customHeight="1">
      <c r="B357" s="82" t="s">
        <v>130</v>
      </c>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145"/>
      <c r="AD357" s="162">
        <f>SUM(AD333:AD340)</f>
        <v>0</v>
      </c>
    </row>
    <row r="358" spans="2:30" ht="15.75">
      <c r="B358" s="82" t="s">
        <v>131</v>
      </c>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145"/>
      <c r="AD358" s="119">
        <f>AD356+AD357</f>
        <v>7.770625000000001</v>
      </c>
    </row>
    <row r="359" spans="2:30" ht="15.75">
      <c r="B359" s="82" t="s">
        <v>149</v>
      </c>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145"/>
      <c r="AA359" s="263" t="str">
        <f>IF(AD358&gt;=8.6,"Outstanding",IF(AD358&gt;=6.6,"Very Satisfactory",IF(AD358&gt;=4.6,"Satisfactory",IF(AD358&gt;=2.6,"Unsatisfactory",IF(AD358&gt;=2.59,"Poor")))))</f>
        <v>Very Satisfactory</v>
      </c>
      <c r="AB359" s="264"/>
      <c r="AC359" s="264"/>
      <c r="AD359" s="265"/>
    </row>
    <row r="361" ht="12.75">
      <c r="B361" s="65" t="s">
        <v>132</v>
      </c>
    </row>
    <row r="362" spans="2:30" ht="12.75">
      <c r="B362" s="82"/>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145"/>
    </row>
    <row r="363" spans="2:30" ht="12.75">
      <c r="B363" s="82"/>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145"/>
    </row>
    <row r="364" spans="2:30" ht="12.75">
      <c r="B364" s="82"/>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145"/>
    </row>
    <row r="366" spans="1:9" ht="12.75">
      <c r="A366" s="283">
        <v>8.6</v>
      </c>
      <c r="B366" s="283"/>
      <c r="C366" s="84" t="s">
        <v>27</v>
      </c>
      <c r="D366" s="283">
        <v>10</v>
      </c>
      <c r="E366" s="283"/>
      <c r="G366" s="84" t="s">
        <v>133</v>
      </c>
      <c r="I366" s="65" t="s">
        <v>134</v>
      </c>
    </row>
    <row r="367" spans="1:9" ht="12.75">
      <c r="A367" s="283">
        <v>6.6</v>
      </c>
      <c r="B367" s="283"/>
      <c r="C367" s="84" t="s">
        <v>27</v>
      </c>
      <c r="D367" s="283">
        <v>8.59</v>
      </c>
      <c r="E367" s="283"/>
      <c r="G367" s="84" t="s">
        <v>133</v>
      </c>
      <c r="I367" s="65" t="s">
        <v>135</v>
      </c>
    </row>
    <row r="368" spans="1:9" ht="12.75">
      <c r="A368" s="283">
        <v>4.6</v>
      </c>
      <c r="B368" s="283"/>
      <c r="C368" s="84" t="s">
        <v>27</v>
      </c>
      <c r="D368" s="283">
        <v>6.59</v>
      </c>
      <c r="E368" s="283"/>
      <c r="G368" s="84" t="s">
        <v>133</v>
      </c>
      <c r="I368" s="65" t="s">
        <v>136</v>
      </c>
    </row>
    <row r="369" spans="1:9" ht="12.75">
      <c r="A369" s="283">
        <v>2.6</v>
      </c>
      <c r="B369" s="283"/>
      <c r="C369" s="84" t="s">
        <v>27</v>
      </c>
      <c r="D369" s="283">
        <v>4.59</v>
      </c>
      <c r="E369" s="283"/>
      <c r="G369" s="84" t="s">
        <v>133</v>
      </c>
      <c r="I369" s="65" t="s">
        <v>137</v>
      </c>
    </row>
    <row r="370" spans="1:9" ht="12.75">
      <c r="A370" s="283" t="s">
        <v>139</v>
      </c>
      <c r="B370" s="283"/>
      <c r="C370" s="283"/>
      <c r="D370" s="283"/>
      <c r="E370" s="283"/>
      <c r="G370" s="84" t="s">
        <v>133</v>
      </c>
      <c r="I370" s="65" t="s">
        <v>138</v>
      </c>
    </row>
    <row r="372" spans="1:30" ht="30" customHeight="1">
      <c r="A372" s="85" t="s">
        <v>141</v>
      </c>
      <c r="B372" s="86"/>
      <c r="C372" s="86"/>
      <c r="D372" s="86"/>
      <c r="E372" s="86"/>
      <c r="F372" s="86"/>
      <c r="G372" s="86"/>
      <c r="H372" s="86"/>
      <c r="I372" s="87"/>
      <c r="J372" s="258" t="s">
        <v>237</v>
      </c>
      <c r="K372" s="259"/>
      <c r="L372" s="259"/>
      <c r="M372" s="259"/>
      <c r="N372" s="259"/>
      <c r="O372" s="259"/>
      <c r="P372" s="259"/>
      <c r="Q372" s="259"/>
      <c r="R372" s="259"/>
      <c r="S372" s="259"/>
      <c r="T372" s="259"/>
      <c r="U372" s="259"/>
      <c r="V372" s="259"/>
      <c r="W372" s="248" t="s">
        <v>241</v>
      </c>
      <c r="X372" s="248"/>
      <c r="Y372" s="248"/>
      <c r="Z372" s="248"/>
      <c r="AA372" s="248"/>
      <c r="AB372" s="248"/>
      <c r="AC372" s="248"/>
      <c r="AD372" s="248"/>
    </row>
    <row r="373" spans="1:30" ht="30" customHeight="1">
      <c r="A373" s="284" t="s">
        <v>150</v>
      </c>
      <c r="B373" s="285"/>
      <c r="C373" s="285"/>
      <c r="D373" s="285"/>
      <c r="E373" s="285"/>
      <c r="F373" s="285"/>
      <c r="G373" s="285"/>
      <c r="H373" s="285"/>
      <c r="I373" s="286"/>
      <c r="J373" s="255" t="s">
        <v>238</v>
      </c>
      <c r="K373" s="256"/>
      <c r="L373" s="256"/>
      <c r="M373" s="256"/>
      <c r="N373" s="256"/>
      <c r="O373" s="256"/>
      <c r="P373" s="256"/>
      <c r="Q373" s="256"/>
      <c r="R373" s="256"/>
      <c r="S373" s="256"/>
      <c r="T373" s="256"/>
      <c r="U373" s="256"/>
      <c r="V373" s="257"/>
      <c r="W373" s="248" t="s">
        <v>243</v>
      </c>
      <c r="X373" s="248"/>
      <c r="Y373" s="248"/>
      <c r="Z373" s="248"/>
      <c r="AA373" s="248"/>
      <c r="AB373" s="248"/>
      <c r="AC373" s="248"/>
      <c r="AD373" s="248"/>
    </row>
    <row r="374" spans="1:30" ht="30" customHeight="1">
      <c r="A374" s="287"/>
      <c r="B374" s="288"/>
      <c r="C374" s="288"/>
      <c r="D374" s="288"/>
      <c r="E374" s="288"/>
      <c r="F374" s="288"/>
      <c r="G374" s="288"/>
      <c r="H374" s="288"/>
      <c r="I374" s="289"/>
      <c r="J374" s="258" t="s">
        <v>144</v>
      </c>
      <c r="K374" s="259"/>
      <c r="L374" s="259"/>
      <c r="M374" s="259"/>
      <c r="N374" s="259"/>
      <c r="O374" s="259"/>
      <c r="P374" s="259"/>
      <c r="Q374" s="259"/>
      <c r="R374" s="259"/>
      <c r="S374" s="259"/>
      <c r="T374" s="259"/>
      <c r="U374" s="259"/>
      <c r="V374" s="259"/>
      <c r="W374" s="248" t="s">
        <v>263</v>
      </c>
      <c r="X374" s="248"/>
      <c r="Y374" s="248"/>
      <c r="Z374" s="248"/>
      <c r="AA374" s="248"/>
      <c r="AB374" s="248"/>
      <c r="AC374" s="248"/>
      <c r="AD374" s="248"/>
    </row>
    <row r="375" spans="1:30" ht="30" customHeight="1">
      <c r="A375" s="85" t="s">
        <v>142</v>
      </c>
      <c r="B375" s="86"/>
      <c r="C375" s="86"/>
      <c r="D375" s="86"/>
      <c r="E375" s="86"/>
      <c r="F375" s="86"/>
      <c r="G375" s="86"/>
      <c r="H375" s="86"/>
      <c r="I375" s="87"/>
      <c r="J375" s="260" t="s">
        <v>145</v>
      </c>
      <c r="K375" s="261"/>
      <c r="L375" s="261"/>
      <c r="M375" s="261"/>
      <c r="N375" s="261"/>
      <c r="O375" s="261"/>
      <c r="P375" s="261"/>
      <c r="Q375" s="261"/>
      <c r="R375" s="261"/>
      <c r="S375" s="261"/>
      <c r="T375" s="261"/>
      <c r="U375" s="261"/>
      <c r="V375" s="261"/>
      <c r="W375" s="248" t="s">
        <v>264</v>
      </c>
      <c r="X375" s="248"/>
      <c r="Y375" s="248"/>
      <c r="Z375" s="248"/>
      <c r="AA375" s="248"/>
      <c r="AB375" s="248"/>
      <c r="AC375" s="248"/>
      <c r="AD375" s="248"/>
    </row>
    <row r="376" spans="1:30" ht="30" customHeight="1">
      <c r="A376" s="85" t="s">
        <v>143</v>
      </c>
      <c r="B376" s="86"/>
      <c r="C376" s="86"/>
      <c r="D376" s="86"/>
      <c r="E376" s="86"/>
      <c r="F376" s="86"/>
      <c r="G376" s="86"/>
      <c r="H376" s="86"/>
      <c r="I376" s="87"/>
      <c r="J376" s="258" t="s">
        <v>146</v>
      </c>
      <c r="K376" s="259"/>
      <c r="L376" s="259"/>
      <c r="M376" s="259"/>
      <c r="N376" s="259"/>
      <c r="O376" s="259"/>
      <c r="P376" s="259"/>
      <c r="Q376" s="259"/>
      <c r="R376" s="259"/>
      <c r="S376" s="259"/>
      <c r="T376" s="259"/>
      <c r="U376" s="259"/>
      <c r="V376" s="259"/>
      <c r="W376" s="248" t="s">
        <v>147</v>
      </c>
      <c r="X376" s="248"/>
      <c r="Y376" s="248"/>
      <c r="Z376" s="248"/>
      <c r="AA376" s="248"/>
      <c r="AB376" s="248"/>
      <c r="AC376" s="248"/>
      <c r="AD376" s="248"/>
    </row>
    <row r="379" spans="1:8" ht="12.75">
      <c r="A379" s="65" t="s">
        <v>37</v>
      </c>
      <c r="H379" s="65" t="s">
        <v>38</v>
      </c>
    </row>
    <row r="381" spans="1:17" ht="12.75">
      <c r="A381" s="65" t="s">
        <v>39</v>
      </c>
      <c r="D381" s="300" t="s">
        <v>242</v>
      </c>
      <c r="E381" s="300"/>
      <c r="F381" s="300"/>
      <c r="G381" s="300"/>
      <c r="H381" s="300"/>
      <c r="I381" s="300"/>
      <c r="J381" s="300"/>
      <c r="K381" s="300"/>
      <c r="L381" s="300"/>
      <c r="M381" s="300"/>
      <c r="N381" s="65" t="s">
        <v>40</v>
      </c>
      <c r="Q381" s="65" t="s">
        <v>41</v>
      </c>
    </row>
    <row r="382" spans="1:15" ht="12.75">
      <c r="A382" s="65" t="s">
        <v>42</v>
      </c>
      <c r="H382" s="65" t="s">
        <v>43</v>
      </c>
      <c r="O382" s="65" t="s">
        <v>44</v>
      </c>
    </row>
    <row r="383" spans="1:25" ht="12.75">
      <c r="A383" s="65" t="s">
        <v>45</v>
      </c>
      <c r="F383" s="296" t="s">
        <v>262</v>
      </c>
      <c r="G383" s="296"/>
      <c r="H383" s="296"/>
      <c r="I383" s="296"/>
      <c r="J383" s="296"/>
      <c r="K383" s="296"/>
      <c r="L383" s="296"/>
      <c r="M383" s="296"/>
      <c r="N383" s="296"/>
      <c r="O383" s="296"/>
      <c r="P383" s="296"/>
      <c r="Q383" s="296"/>
      <c r="R383" s="296"/>
      <c r="S383" s="296"/>
      <c r="T383" s="296"/>
      <c r="U383" s="296"/>
      <c r="V383" s="296"/>
      <c r="W383" s="296"/>
      <c r="X383" s="296"/>
      <c r="Y383" s="296"/>
    </row>
    <row r="384" spans="1:30" ht="12.7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row>
    <row r="385" spans="1:30" ht="12.75">
      <c r="A385" s="290" t="s">
        <v>46</v>
      </c>
      <c r="B385" s="291"/>
      <c r="C385" s="291"/>
      <c r="D385" s="291"/>
      <c r="E385" s="291"/>
      <c r="F385" s="291"/>
      <c r="G385" s="291"/>
      <c r="H385" s="291"/>
      <c r="I385" s="291"/>
      <c r="J385" s="291"/>
      <c r="K385" s="291"/>
      <c r="L385" s="291"/>
      <c r="M385" s="291"/>
      <c r="N385" s="291"/>
      <c r="O385" s="291"/>
      <c r="P385" s="291"/>
      <c r="Q385" s="291"/>
      <c r="R385" s="291"/>
      <c r="S385" s="291"/>
      <c r="T385" s="291"/>
      <c r="U385" s="291"/>
      <c r="V385" s="291"/>
      <c r="W385" s="291"/>
      <c r="X385" s="291"/>
      <c r="Y385" s="291"/>
      <c r="Z385" s="292"/>
      <c r="AA385" s="97" t="s">
        <v>47</v>
      </c>
      <c r="AB385" s="97" t="s">
        <v>50</v>
      </c>
      <c r="AC385" s="268" t="s">
        <v>49</v>
      </c>
      <c r="AD385" s="9" t="s">
        <v>99</v>
      </c>
    </row>
    <row r="386" spans="1:30" ht="12.75">
      <c r="A386" s="293"/>
      <c r="B386" s="294"/>
      <c r="C386" s="294"/>
      <c r="D386" s="294"/>
      <c r="E386" s="294"/>
      <c r="F386" s="294"/>
      <c r="G386" s="294"/>
      <c r="H386" s="294"/>
      <c r="I386" s="294"/>
      <c r="J386" s="294"/>
      <c r="K386" s="294"/>
      <c r="L386" s="294"/>
      <c r="M386" s="294"/>
      <c r="N386" s="294"/>
      <c r="O386" s="294"/>
      <c r="P386" s="294"/>
      <c r="Q386" s="294"/>
      <c r="R386" s="294"/>
      <c r="S386" s="294"/>
      <c r="T386" s="294"/>
      <c r="U386" s="294"/>
      <c r="V386" s="294"/>
      <c r="W386" s="294"/>
      <c r="X386" s="294"/>
      <c r="Y386" s="294"/>
      <c r="Z386" s="295"/>
      <c r="AA386" s="8" t="s">
        <v>48</v>
      </c>
      <c r="AB386" s="8" t="s">
        <v>51</v>
      </c>
      <c r="AC386" s="269"/>
      <c r="AD386" s="8" t="s">
        <v>48</v>
      </c>
    </row>
    <row r="387" spans="1:30" ht="12.75">
      <c r="A387" s="71" t="s">
        <v>52</v>
      </c>
      <c r="B387" s="65" t="s">
        <v>53</v>
      </c>
      <c r="AA387" s="139"/>
      <c r="AB387" s="140"/>
      <c r="AC387" s="140"/>
      <c r="AD387" s="141"/>
    </row>
    <row r="388" spans="2:30" ht="12.75">
      <c r="B388" s="65" t="s">
        <v>54</v>
      </c>
      <c r="C388" s="65" t="s">
        <v>55</v>
      </c>
      <c r="AA388" s="142"/>
      <c r="AB388" s="143"/>
      <c r="AC388" s="143"/>
      <c r="AD388" s="144"/>
    </row>
    <row r="389" spans="3:30" ht="12" customHeight="1">
      <c r="C389" s="32">
        <v>1</v>
      </c>
      <c r="D389" s="82" t="s">
        <v>56</v>
      </c>
      <c r="E389" s="83"/>
      <c r="F389" s="83"/>
      <c r="G389" s="83"/>
      <c r="H389" s="83"/>
      <c r="I389" s="83"/>
      <c r="J389" s="83"/>
      <c r="K389" s="83"/>
      <c r="L389" s="83"/>
      <c r="M389" s="83"/>
      <c r="N389" s="83"/>
      <c r="O389" s="83"/>
      <c r="P389" s="83"/>
      <c r="Q389" s="83"/>
      <c r="R389" s="83"/>
      <c r="S389" s="83"/>
      <c r="T389" s="83"/>
      <c r="U389" s="83"/>
      <c r="V389" s="83"/>
      <c r="W389" s="83"/>
      <c r="X389" s="83"/>
      <c r="Y389" s="83"/>
      <c r="Z389" s="145"/>
      <c r="AA389" s="146">
        <v>8</v>
      </c>
      <c r="AB389" s="146">
        <v>8</v>
      </c>
      <c r="AC389" s="147">
        <f aca="true" t="shared" si="18" ref="AC389:AC399">AVERAGE(AA389:AB389)</f>
        <v>8</v>
      </c>
      <c r="AD389" s="105" t="str">
        <f aca="true" t="shared" si="19" ref="AD389:AD399">IF(AC389&gt;=8.6,"O",IF(AC389&gt;=6.6,"VS",IF(AC389&gt;=4.6,"S",IF(AC389&gt;=2.6,"U",IF(AC389&gt;=2.59,"P")))))</f>
        <v>VS</v>
      </c>
    </row>
    <row r="390" spans="3:30" ht="12" customHeight="1">
      <c r="C390" s="32">
        <v>2</v>
      </c>
      <c r="D390" s="33" t="s">
        <v>100</v>
      </c>
      <c r="E390" s="83"/>
      <c r="F390" s="83"/>
      <c r="G390" s="83"/>
      <c r="H390" s="83"/>
      <c r="I390" s="83"/>
      <c r="J390" s="83"/>
      <c r="K390" s="83"/>
      <c r="L390" s="83"/>
      <c r="M390" s="83"/>
      <c r="N390" s="83"/>
      <c r="O390" s="83"/>
      <c r="P390" s="83"/>
      <c r="Q390" s="83"/>
      <c r="R390" s="83"/>
      <c r="S390" s="83"/>
      <c r="T390" s="83"/>
      <c r="U390" s="83"/>
      <c r="V390" s="83"/>
      <c r="W390" s="83"/>
      <c r="X390" s="83"/>
      <c r="Y390" s="83"/>
      <c r="Z390" s="145"/>
      <c r="AA390" s="146">
        <v>8</v>
      </c>
      <c r="AB390" s="146">
        <v>8</v>
      </c>
      <c r="AC390" s="147">
        <f t="shared" si="18"/>
        <v>8</v>
      </c>
      <c r="AD390" s="105" t="str">
        <f t="shared" si="19"/>
        <v>VS</v>
      </c>
    </row>
    <row r="391" spans="3:30" ht="12" customHeight="1">
      <c r="C391" s="32">
        <v>3</v>
      </c>
      <c r="D391" s="82" t="s">
        <v>57</v>
      </c>
      <c r="E391" s="83"/>
      <c r="F391" s="83"/>
      <c r="G391" s="83"/>
      <c r="H391" s="83"/>
      <c r="I391" s="83"/>
      <c r="J391" s="83"/>
      <c r="K391" s="83"/>
      <c r="L391" s="83"/>
      <c r="M391" s="83"/>
      <c r="N391" s="83"/>
      <c r="O391" s="83"/>
      <c r="P391" s="83"/>
      <c r="Q391" s="83"/>
      <c r="R391" s="83"/>
      <c r="S391" s="83"/>
      <c r="T391" s="83"/>
      <c r="U391" s="83"/>
      <c r="V391" s="83"/>
      <c r="W391" s="83"/>
      <c r="X391" s="83"/>
      <c r="Y391" s="83"/>
      <c r="Z391" s="145"/>
      <c r="AA391" s="146">
        <v>8</v>
      </c>
      <c r="AB391" s="146">
        <v>8</v>
      </c>
      <c r="AC391" s="147">
        <f t="shared" si="18"/>
        <v>8</v>
      </c>
      <c r="AD391" s="105" t="str">
        <f t="shared" si="19"/>
        <v>VS</v>
      </c>
    </row>
    <row r="392" spans="3:30" ht="12" customHeight="1">
      <c r="C392" s="32">
        <v>4</v>
      </c>
      <c r="D392" s="82" t="s">
        <v>58</v>
      </c>
      <c r="E392" s="83"/>
      <c r="F392" s="83"/>
      <c r="G392" s="83"/>
      <c r="H392" s="83"/>
      <c r="I392" s="83"/>
      <c r="J392" s="83"/>
      <c r="K392" s="83"/>
      <c r="L392" s="83"/>
      <c r="M392" s="83"/>
      <c r="N392" s="83"/>
      <c r="O392" s="83"/>
      <c r="P392" s="83"/>
      <c r="Q392" s="83"/>
      <c r="R392" s="83"/>
      <c r="S392" s="83"/>
      <c r="T392" s="83"/>
      <c r="U392" s="83"/>
      <c r="V392" s="83"/>
      <c r="W392" s="83"/>
      <c r="X392" s="83"/>
      <c r="Y392" s="83"/>
      <c r="Z392" s="145"/>
      <c r="AA392" s="146">
        <v>8</v>
      </c>
      <c r="AB392" s="146">
        <v>8</v>
      </c>
      <c r="AC392" s="147">
        <f t="shared" si="18"/>
        <v>8</v>
      </c>
      <c r="AD392" s="105" t="str">
        <f t="shared" si="19"/>
        <v>VS</v>
      </c>
    </row>
    <row r="393" spans="3:30" ht="12" customHeight="1">
      <c r="C393" s="32">
        <v>5</v>
      </c>
      <c r="D393" s="82" t="s">
        <v>59</v>
      </c>
      <c r="E393" s="83"/>
      <c r="F393" s="83"/>
      <c r="G393" s="83"/>
      <c r="H393" s="83"/>
      <c r="I393" s="83"/>
      <c r="J393" s="83"/>
      <c r="K393" s="83"/>
      <c r="L393" s="83"/>
      <c r="M393" s="83"/>
      <c r="N393" s="83"/>
      <c r="O393" s="83"/>
      <c r="P393" s="83"/>
      <c r="Q393" s="83"/>
      <c r="R393" s="83"/>
      <c r="S393" s="83"/>
      <c r="T393" s="83"/>
      <c r="U393" s="83"/>
      <c r="V393" s="83"/>
      <c r="W393" s="83"/>
      <c r="X393" s="83"/>
      <c r="Y393" s="83"/>
      <c r="Z393" s="145"/>
      <c r="AA393" s="146">
        <v>8</v>
      </c>
      <c r="AB393" s="146">
        <v>8</v>
      </c>
      <c r="AC393" s="147">
        <f t="shared" si="18"/>
        <v>8</v>
      </c>
      <c r="AD393" s="105" t="str">
        <f t="shared" si="19"/>
        <v>VS</v>
      </c>
    </row>
    <row r="394" spans="3:30" ht="12" customHeight="1">
      <c r="C394" s="32">
        <v>6</v>
      </c>
      <c r="D394" s="82" t="s">
        <v>60</v>
      </c>
      <c r="E394" s="83"/>
      <c r="F394" s="83"/>
      <c r="G394" s="83"/>
      <c r="H394" s="83"/>
      <c r="I394" s="83"/>
      <c r="J394" s="83"/>
      <c r="K394" s="83"/>
      <c r="L394" s="83"/>
      <c r="M394" s="83"/>
      <c r="N394" s="83"/>
      <c r="O394" s="83"/>
      <c r="P394" s="83"/>
      <c r="Q394" s="83"/>
      <c r="R394" s="83"/>
      <c r="S394" s="83"/>
      <c r="T394" s="83"/>
      <c r="U394" s="83"/>
      <c r="V394" s="83"/>
      <c r="W394" s="83"/>
      <c r="X394" s="83"/>
      <c r="Y394" s="83"/>
      <c r="Z394" s="145"/>
      <c r="AA394" s="146">
        <v>8</v>
      </c>
      <c r="AB394" s="146">
        <v>8</v>
      </c>
      <c r="AC394" s="147">
        <f t="shared" si="18"/>
        <v>8</v>
      </c>
      <c r="AD394" s="105" t="str">
        <f t="shared" si="19"/>
        <v>VS</v>
      </c>
    </row>
    <row r="395" spans="3:30" ht="12" customHeight="1">
      <c r="C395" s="32">
        <v>7</v>
      </c>
      <c r="D395" s="82" t="s">
        <v>61</v>
      </c>
      <c r="E395" s="83"/>
      <c r="F395" s="83"/>
      <c r="G395" s="83"/>
      <c r="H395" s="83"/>
      <c r="I395" s="83"/>
      <c r="J395" s="83"/>
      <c r="K395" s="83"/>
      <c r="L395" s="83"/>
      <c r="M395" s="83"/>
      <c r="N395" s="83"/>
      <c r="O395" s="83"/>
      <c r="P395" s="83"/>
      <c r="Q395" s="83"/>
      <c r="R395" s="83"/>
      <c r="S395" s="83"/>
      <c r="T395" s="83"/>
      <c r="U395" s="83"/>
      <c r="V395" s="83"/>
      <c r="W395" s="83"/>
      <c r="X395" s="83"/>
      <c r="Y395" s="83"/>
      <c r="Z395" s="145"/>
      <c r="AA395" s="146">
        <v>8</v>
      </c>
      <c r="AB395" s="146">
        <v>8</v>
      </c>
      <c r="AC395" s="147">
        <f t="shared" si="18"/>
        <v>8</v>
      </c>
      <c r="AD395" s="105" t="str">
        <f t="shared" si="19"/>
        <v>VS</v>
      </c>
    </row>
    <row r="396" spans="3:30" ht="12" customHeight="1">
      <c r="C396" s="32">
        <v>8</v>
      </c>
      <c r="D396" s="82" t="s">
        <v>62</v>
      </c>
      <c r="E396" s="83"/>
      <c r="F396" s="83"/>
      <c r="G396" s="83"/>
      <c r="H396" s="83"/>
      <c r="I396" s="83"/>
      <c r="J396" s="83"/>
      <c r="K396" s="83"/>
      <c r="L396" s="83"/>
      <c r="M396" s="83"/>
      <c r="N396" s="83"/>
      <c r="O396" s="83"/>
      <c r="P396" s="83"/>
      <c r="Q396" s="83"/>
      <c r="R396" s="83"/>
      <c r="S396" s="83"/>
      <c r="T396" s="83"/>
      <c r="U396" s="83"/>
      <c r="V396" s="83"/>
      <c r="W396" s="83"/>
      <c r="X396" s="83"/>
      <c r="Y396" s="83"/>
      <c r="Z396" s="145"/>
      <c r="AA396" s="146">
        <v>8</v>
      </c>
      <c r="AB396" s="146">
        <v>8</v>
      </c>
      <c r="AC396" s="147">
        <f t="shared" si="18"/>
        <v>8</v>
      </c>
      <c r="AD396" s="105" t="str">
        <f t="shared" si="19"/>
        <v>VS</v>
      </c>
    </row>
    <row r="397" spans="3:30" ht="12" customHeight="1">
      <c r="C397" s="32">
        <v>9</v>
      </c>
      <c r="D397" s="82" t="s">
        <v>63</v>
      </c>
      <c r="E397" s="83"/>
      <c r="F397" s="83"/>
      <c r="G397" s="83"/>
      <c r="H397" s="83"/>
      <c r="I397" s="83"/>
      <c r="J397" s="83"/>
      <c r="K397" s="83"/>
      <c r="L397" s="83"/>
      <c r="M397" s="83"/>
      <c r="N397" s="83"/>
      <c r="O397" s="83"/>
      <c r="P397" s="83"/>
      <c r="Q397" s="83"/>
      <c r="R397" s="83"/>
      <c r="S397" s="83"/>
      <c r="T397" s="83"/>
      <c r="U397" s="83"/>
      <c r="V397" s="83"/>
      <c r="W397" s="83"/>
      <c r="X397" s="83"/>
      <c r="Y397" s="83"/>
      <c r="Z397" s="145"/>
      <c r="AA397" s="146">
        <v>8</v>
      </c>
      <c r="AB397" s="146">
        <v>8</v>
      </c>
      <c r="AC397" s="147">
        <f t="shared" si="18"/>
        <v>8</v>
      </c>
      <c r="AD397" s="105" t="str">
        <f t="shared" si="19"/>
        <v>VS</v>
      </c>
    </row>
    <row r="398" spans="3:30" ht="12" customHeight="1">
      <c r="C398" s="32">
        <v>10</v>
      </c>
      <c r="D398" s="82" t="s">
        <v>64</v>
      </c>
      <c r="E398" s="83"/>
      <c r="F398" s="83"/>
      <c r="G398" s="83"/>
      <c r="H398" s="83"/>
      <c r="I398" s="83"/>
      <c r="J398" s="83"/>
      <c r="K398" s="83"/>
      <c r="L398" s="83"/>
      <c r="M398" s="83"/>
      <c r="N398" s="83"/>
      <c r="O398" s="83"/>
      <c r="P398" s="83"/>
      <c r="Q398" s="83"/>
      <c r="R398" s="83"/>
      <c r="S398" s="83"/>
      <c r="T398" s="83"/>
      <c r="U398" s="83"/>
      <c r="V398" s="83"/>
      <c r="W398" s="83"/>
      <c r="X398" s="83"/>
      <c r="Y398" s="83"/>
      <c r="Z398" s="145"/>
      <c r="AA398" s="146">
        <v>8</v>
      </c>
      <c r="AB398" s="146">
        <v>8</v>
      </c>
      <c r="AC398" s="147">
        <f t="shared" si="18"/>
        <v>8</v>
      </c>
      <c r="AD398" s="105" t="str">
        <f t="shared" si="19"/>
        <v>VS</v>
      </c>
    </row>
    <row r="399" spans="3:30" ht="12" customHeight="1">
      <c r="C399" s="32">
        <v>11</v>
      </c>
      <c r="D399" s="82" t="s">
        <v>65</v>
      </c>
      <c r="E399" s="83"/>
      <c r="F399" s="83"/>
      <c r="G399" s="83"/>
      <c r="H399" s="83"/>
      <c r="I399" s="83"/>
      <c r="J399" s="83"/>
      <c r="K399" s="83"/>
      <c r="L399" s="83"/>
      <c r="M399" s="83"/>
      <c r="N399" s="83"/>
      <c r="O399" s="83"/>
      <c r="P399" s="83"/>
      <c r="Q399" s="83"/>
      <c r="R399" s="83"/>
      <c r="S399" s="83"/>
      <c r="T399" s="83"/>
      <c r="U399" s="83"/>
      <c r="V399" s="83"/>
      <c r="W399" s="83"/>
      <c r="X399" s="83"/>
      <c r="Y399" s="83"/>
      <c r="Z399" s="145"/>
      <c r="AA399" s="146">
        <v>8</v>
      </c>
      <c r="AB399" s="146">
        <v>8</v>
      </c>
      <c r="AC399" s="147">
        <f t="shared" si="18"/>
        <v>8</v>
      </c>
      <c r="AD399" s="105" t="str">
        <f t="shared" si="19"/>
        <v>VS</v>
      </c>
    </row>
    <row r="400" spans="3:30" ht="12" customHeight="1">
      <c r="C400" s="13"/>
      <c r="D400" s="148" t="s">
        <v>66</v>
      </c>
      <c r="E400" s="83"/>
      <c r="F400" s="83"/>
      <c r="G400" s="83"/>
      <c r="H400" s="83"/>
      <c r="I400" s="83"/>
      <c r="J400" s="83"/>
      <c r="K400" s="83"/>
      <c r="L400" s="83"/>
      <c r="M400" s="83"/>
      <c r="N400" s="83"/>
      <c r="O400" s="83"/>
      <c r="P400" s="83"/>
      <c r="Q400" s="83"/>
      <c r="R400" s="83"/>
      <c r="S400" s="83"/>
      <c r="T400" s="83"/>
      <c r="U400" s="83"/>
      <c r="V400" s="83"/>
      <c r="W400" s="83"/>
      <c r="X400" s="83"/>
      <c r="Y400" s="83"/>
      <c r="Z400" s="145"/>
      <c r="AA400" s="149"/>
      <c r="AB400" s="149"/>
      <c r="AC400" s="150"/>
      <c r="AD400" s="149"/>
    </row>
    <row r="401" spans="3:30" ht="12" customHeight="1">
      <c r="C401" s="32">
        <v>12</v>
      </c>
      <c r="D401" s="82" t="s">
        <v>101</v>
      </c>
      <c r="E401" s="83"/>
      <c r="F401" s="83"/>
      <c r="G401" s="83"/>
      <c r="H401" s="83"/>
      <c r="I401" s="83"/>
      <c r="J401" s="83"/>
      <c r="K401" s="83"/>
      <c r="L401" s="83"/>
      <c r="M401" s="83"/>
      <c r="N401" s="83"/>
      <c r="O401" s="83"/>
      <c r="P401" s="83"/>
      <c r="Q401" s="83"/>
      <c r="R401" s="83"/>
      <c r="S401" s="83"/>
      <c r="T401" s="83"/>
      <c r="U401" s="83"/>
      <c r="V401" s="83"/>
      <c r="W401" s="83"/>
      <c r="X401" s="83"/>
      <c r="Y401" s="83"/>
      <c r="Z401" s="145"/>
      <c r="AA401" s="146">
        <v>8</v>
      </c>
      <c r="AB401" s="146">
        <v>8</v>
      </c>
      <c r="AC401" s="147">
        <f>AVERAGE(AA401:AB401)</f>
        <v>8</v>
      </c>
      <c r="AD401" s="105" t="str">
        <f>IF(AC401&gt;=8.6,"O",IF(AC401&gt;=6.6,"VS",IF(AC401&gt;=4.6,"S",IF(AC401&gt;=2.6,"U",IF(AC401&gt;=2.59,"P")))))</f>
        <v>VS</v>
      </c>
    </row>
    <row r="402" spans="3:30" ht="12" customHeight="1">
      <c r="C402" s="32">
        <v>13</v>
      </c>
      <c r="D402" s="82" t="s">
        <v>67</v>
      </c>
      <c r="E402" s="83"/>
      <c r="F402" s="83"/>
      <c r="G402" s="83"/>
      <c r="H402" s="83"/>
      <c r="I402" s="83"/>
      <c r="J402" s="83"/>
      <c r="K402" s="83"/>
      <c r="L402" s="83"/>
      <c r="M402" s="83"/>
      <c r="N402" s="83"/>
      <c r="O402" s="83"/>
      <c r="P402" s="83"/>
      <c r="Q402" s="83"/>
      <c r="R402" s="83"/>
      <c r="S402" s="83"/>
      <c r="T402" s="83"/>
      <c r="U402" s="83"/>
      <c r="V402" s="83"/>
      <c r="W402" s="83"/>
      <c r="X402" s="83"/>
      <c r="Y402" s="83"/>
      <c r="Z402" s="145"/>
      <c r="AA402" s="146">
        <v>8</v>
      </c>
      <c r="AB402" s="146">
        <v>8</v>
      </c>
      <c r="AC402" s="147">
        <f>AVERAGE(AA402:AB402)</f>
        <v>8</v>
      </c>
      <c r="AD402" s="105" t="str">
        <f>IF(AC402&gt;=8.6,"O",IF(AC402&gt;=6.6,"VS",IF(AC402&gt;=4.6,"S",IF(AC402&gt;=2.6,"U",IF(AC402&gt;=2.59,"P")))))</f>
        <v>VS</v>
      </c>
    </row>
    <row r="403" spans="3:30" ht="12" customHeight="1">
      <c r="C403" s="32">
        <v>14</v>
      </c>
      <c r="D403" s="82" t="s">
        <v>102</v>
      </c>
      <c r="E403" s="83"/>
      <c r="F403" s="83"/>
      <c r="G403" s="83"/>
      <c r="H403" s="83"/>
      <c r="I403" s="83"/>
      <c r="J403" s="83"/>
      <c r="K403" s="83"/>
      <c r="L403" s="83"/>
      <c r="M403" s="83"/>
      <c r="N403" s="83"/>
      <c r="O403" s="83"/>
      <c r="P403" s="83"/>
      <c r="Q403" s="83"/>
      <c r="R403" s="83"/>
      <c r="S403" s="83"/>
      <c r="T403" s="83"/>
      <c r="U403" s="83"/>
      <c r="V403" s="83"/>
      <c r="W403" s="83"/>
      <c r="X403" s="83"/>
      <c r="Y403" s="83"/>
      <c r="Z403" s="145"/>
      <c r="AA403" s="146">
        <v>8</v>
      </c>
      <c r="AB403" s="146">
        <v>8</v>
      </c>
      <c r="AC403" s="147">
        <f>AVERAGE(AA403:AB403)</f>
        <v>8</v>
      </c>
      <c r="AD403" s="105" t="str">
        <f>IF(AC403&gt;=8.6,"O",IF(AC403&gt;=6.6,"VS",IF(AC403&gt;=4.6,"S",IF(AC403&gt;=2.6,"U",IF(AC403&gt;=2.59,"P")))))</f>
        <v>VS</v>
      </c>
    </row>
    <row r="404" spans="3:30" ht="12" customHeight="1">
      <c r="C404" s="13"/>
      <c r="D404" s="148" t="s">
        <v>68</v>
      </c>
      <c r="E404" s="83"/>
      <c r="F404" s="83"/>
      <c r="G404" s="83"/>
      <c r="H404" s="83"/>
      <c r="I404" s="83"/>
      <c r="J404" s="83"/>
      <c r="K404" s="83"/>
      <c r="L404" s="83"/>
      <c r="M404" s="83"/>
      <c r="N404" s="83"/>
      <c r="O404" s="83"/>
      <c r="P404" s="83"/>
      <c r="Q404" s="83"/>
      <c r="R404" s="83"/>
      <c r="S404" s="83"/>
      <c r="T404" s="83"/>
      <c r="U404" s="83"/>
      <c r="V404" s="83"/>
      <c r="W404" s="83"/>
      <c r="X404" s="83"/>
      <c r="Y404" s="83"/>
      <c r="Z404" s="145"/>
      <c r="AA404" s="149"/>
      <c r="AB404" s="149"/>
      <c r="AC404" s="150"/>
      <c r="AD404" s="149"/>
    </row>
    <row r="405" spans="3:30" ht="12" customHeight="1">
      <c r="C405" s="32">
        <v>15</v>
      </c>
      <c r="D405" s="82" t="s">
        <v>69</v>
      </c>
      <c r="E405" s="83"/>
      <c r="F405" s="83"/>
      <c r="G405" s="83"/>
      <c r="H405" s="83"/>
      <c r="I405" s="83"/>
      <c r="J405" s="83"/>
      <c r="K405" s="83"/>
      <c r="L405" s="83"/>
      <c r="M405" s="83"/>
      <c r="N405" s="83"/>
      <c r="O405" s="83"/>
      <c r="P405" s="83"/>
      <c r="Q405" s="83"/>
      <c r="R405" s="83"/>
      <c r="S405" s="83"/>
      <c r="T405" s="83"/>
      <c r="U405" s="83"/>
      <c r="V405" s="83"/>
      <c r="W405" s="83"/>
      <c r="X405" s="83"/>
      <c r="Y405" s="83"/>
      <c r="Z405" s="145"/>
      <c r="AA405" s="146">
        <v>8</v>
      </c>
      <c r="AB405" s="146">
        <v>8</v>
      </c>
      <c r="AC405" s="147">
        <f>AVERAGE(AA405:AB405)</f>
        <v>8</v>
      </c>
      <c r="AD405" s="105" t="str">
        <f>IF(AC405&gt;=8.6,"O",IF(AC405&gt;=6.6,"VS",IF(AC405&gt;=4.6,"S",IF(AC405&gt;=2.6,"U",IF(AC405&gt;=2.59,"P")))))</f>
        <v>VS</v>
      </c>
    </row>
    <row r="406" spans="3:30" ht="12" customHeight="1">
      <c r="C406" s="32">
        <v>16</v>
      </c>
      <c r="D406" s="82" t="s">
        <v>103</v>
      </c>
      <c r="E406" s="83"/>
      <c r="F406" s="83"/>
      <c r="G406" s="83"/>
      <c r="H406" s="83"/>
      <c r="I406" s="83"/>
      <c r="J406" s="83"/>
      <c r="K406" s="83"/>
      <c r="L406" s="83"/>
      <c r="M406" s="83"/>
      <c r="N406" s="83"/>
      <c r="O406" s="83"/>
      <c r="P406" s="83"/>
      <c r="Q406" s="83"/>
      <c r="R406" s="83"/>
      <c r="S406" s="83"/>
      <c r="T406" s="83"/>
      <c r="U406" s="83"/>
      <c r="V406" s="83"/>
      <c r="W406" s="83"/>
      <c r="X406" s="83"/>
      <c r="Y406" s="83"/>
      <c r="Z406" s="145"/>
      <c r="AA406" s="146">
        <v>8</v>
      </c>
      <c r="AB406" s="146">
        <v>8</v>
      </c>
      <c r="AC406" s="147">
        <f>AVERAGE(AA406:AB406)</f>
        <v>8</v>
      </c>
      <c r="AD406" s="105" t="str">
        <f>IF(AC406&gt;=8.6,"O",IF(AC406&gt;=6.6,"VS",IF(AC406&gt;=4.6,"S",IF(AC406&gt;=2.6,"U",IF(AC406&gt;=2.59,"P")))))</f>
        <v>VS</v>
      </c>
    </row>
    <row r="407" spans="3:30" ht="12.75">
      <c r="C407" s="151"/>
      <c r="D407" s="152" t="s">
        <v>70</v>
      </c>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46">
        <f>SUM(AA389:AA406)</f>
        <v>128</v>
      </c>
      <c r="AB407" s="146">
        <f>SUM(AB389:AB406)</f>
        <v>128</v>
      </c>
      <c r="AC407" s="153">
        <f>AVERAGE(AA407:AB407)</f>
        <v>128</v>
      </c>
      <c r="AD407" s="146"/>
    </row>
    <row r="408" spans="3:30" ht="12.75">
      <c r="C408" s="151"/>
      <c r="D408" s="35" t="s">
        <v>218</v>
      </c>
      <c r="AA408" s="154">
        <f>AVERAGE(AA389:AA406)*45%</f>
        <v>3.6</v>
      </c>
      <c r="AB408" s="154">
        <f>AVERAGE(AB389:AB406)*45%</f>
        <v>3.6</v>
      </c>
      <c r="AC408" s="155">
        <f>AVERAGE(AA408:AB408)</f>
        <v>3.6</v>
      </c>
      <c r="AD408" s="108"/>
    </row>
    <row r="409" spans="2:3" ht="12.75">
      <c r="B409" s="65" t="s">
        <v>71</v>
      </c>
      <c r="C409" s="65" t="s">
        <v>72</v>
      </c>
    </row>
    <row r="410" spans="3:30" ht="12" customHeight="1">
      <c r="C410" s="32">
        <v>1</v>
      </c>
      <c r="D410" s="82" t="s">
        <v>73</v>
      </c>
      <c r="E410" s="83"/>
      <c r="F410" s="83"/>
      <c r="G410" s="83"/>
      <c r="H410" s="83"/>
      <c r="I410" s="83"/>
      <c r="J410" s="83"/>
      <c r="K410" s="83"/>
      <c r="L410" s="83"/>
      <c r="M410" s="83"/>
      <c r="N410" s="83"/>
      <c r="O410" s="83"/>
      <c r="P410" s="83"/>
      <c r="Q410" s="83"/>
      <c r="R410" s="83"/>
      <c r="S410" s="83"/>
      <c r="T410" s="83"/>
      <c r="U410" s="83"/>
      <c r="V410" s="83"/>
      <c r="W410" s="83"/>
      <c r="X410" s="83"/>
      <c r="Y410" s="83"/>
      <c r="Z410" s="145"/>
      <c r="AA410" s="146">
        <v>0</v>
      </c>
      <c r="AB410" s="146">
        <v>0</v>
      </c>
      <c r="AC410" s="153">
        <f aca="true" t="shared" si="20" ref="AC410:AC415">AVERAGE(AA410:AB410)</f>
        <v>0</v>
      </c>
      <c r="AD410" s="156"/>
    </row>
    <row r="411" spans="3:30" ht="12" customHeight="1">
      <c r="C411" s="32">
        <v>2</v>
      </c>
      <c r="D411" s="31" t="s">
        <v>104</v>
      </c>
      <c r="E411" s="83"/>
      <c r="F411" s="83"/>
      <c r="G411" s="83"/>
      <c r="H411" s="83"/>
      <c r="I411" s="83"/>
      <c r="J411" s="83"/>
      <c r="K411" s="83"/>
      <c r="L411" s="83"/>
      <c r="M411" s="83"/>
      <c r="N411" s="83"/>
      <c r="O411" s="83"/>
      <c r="P411" s="83"/>
      <c r="Q411" s="83"/>
      <c r="R411" s="83"/>
      <c r="S411" s="83"/>
      <c r="T411" s="83"/>
      <c r="U411" s="83"/>
      <c r="V411" s="83"/>
      <c r="W411" s="83"/>
      <c r="X411" s="83"/>
      <c r="Y411" s="83"/>
      <c r="Z411" s="145"/>
      <c r="AA411" s="146">
        <v>0</v>
      </c>
      <c r="AB411" s="146">
        <v>0</v>
      </c>
      <c r="AC411" s="153">
        <f t="shared" si="20"/>
        <v>0</v>
      </c>
      <c r="AD411" s="156"/>
    </row>
    <row r="412" spans="3:30" ht="12" customHeight="1">
      <c r="C412" s="32">
        <v>3</v>
      </c>
      <c r="D412" s="82" t="s">
        <v>74</v>
      </c>
      <c r="E412" s="83"/>
      <c r="F412" s="83"/>
      <c r="G412" s="83"/>
      <c r="H412" s="83"/>
      <c r="I412" s="83"/>
      <c r="J412" s="83"/>
      <c r="K412" s="83"/>
      <c r="L412" s="83"/>
      <c r="M412" s="83"/>
      <c r="N412" s="83"/>
      <c r="O412" s="83"/>
      <c r="P412" s="83"/>
      <c r="Q412" s="83"/>
      <c r="R412" s="83"/>
      <c r="S412" s="83"/>
      <c r="T412" s="83"/>
      <c r="U412" s="83"/>
      <c r="V412" s="83"/>
      <c r="W412" s="83"/>
      <c r="X412" s="83"/>
      <c r="Y412" s="83"/>
      <c r="Z412" s="145"/>
      <c r="AA412" s="146">
        <v>0</v>
      </c>
      <c r="AB412" s="146">
        <v>0</v>
      </c>
      <c r="AC412" s="153">
        <f t="shared" si="20"/>
        <v>0</v>
      </c>
      <c r="AD412" s="156"/>
    </row>
    <row r="413" spans="3:30" ht="27" customHeight="1">
      <c r="C413" s="34">
        <v>4</v>
      </c>
      <c r="D413" s="297" t="s">
        <v>75</v>
      </c>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9"/>
      <c r="AA413" s="146">
        <v>0</v>
      </c>
      <c r="AB413" s="146">
        <v>0</v>
      </c>
      <c r="AC413" s="153">
        <f t="shared" si="20"/>
        <v>0</v>
      </c>
      <c r="AD413" s="156"/>
    </row>
    <row r="414" spans="3:30" ht="12.75">
      <c r="C414" s="151"/>
      <c r="D414" s="152" t="s">
        <v>70</v>
      </c>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46">
        <f>SUM(AA410:AA413)</f>
        <v>0</v>
      </c>
      <c r="AB414" s="146">
        <f>SUM(AB410:AB413)</f>
        <v>0</v>
      </c>
      <c r="AC414" s="153">
        <f t="shared" si="20"/>
        <v>0</v>
      </c>
      <c r="AD414" s="146"/>
    </row>
    <row r="415" spans="3:30" ht="12.75">
      <c r="C415" s="151"/>
      <c r="D415" s="152" t="s">
        <v>220</v>
      </c>
      <c r="AA415" s="157">
        <f>AVERAGE(AA410:AA413)*15%</f>
        <v>0</v>
      </c>
      <c r="AB415" s="158">
        <f>AVERAGE(AB410:AB413)*15%</f>
        <v>0</v>
      </c>
      <c r="AC415" s="159">
        <f t="shared" si="20"/>
        <v>0</v>
      </c>
      <c r="AD415" s="125"/>
    </row>
    <row r="416" spans="2:3" ht="12.75">
      <c r="B416" s="65" t="s">
        <v>76</v>
      </c>
      <c r="C416" s="65" t="s">
        <v>77</v>
      </c>
    </row>
    <row r="417" spans="3:30" ht="12.75">
      <c r="C417" s="32">
        <v>1</v>
      </c>
      <c r="D417" s="82" t="s">
        <v>78</v>
      </c>
      <c r="E417" s="83"/>
      <c r="F417" s="83"/>
      <c r="G417" s="83"/>
      <c r="H417" s="83"/>
      <c r="I417" s="83"/>
      <c r="J417" s="83"/>
      <c r="K417" s="83"/>
      <c r="L417" s="83"/>
      <c r="M417" s="83"/>
      <c r="N417" s="83"/>
      <c r="O417" s="83"/>
      <c r="P417" s="83"/>
      <c r="Q417" s="83"/>
      <c r="R417" s="83"/>
      <c r="S417" s="83"/>
      <c r="T417" s="83"/>
      <c r="U417" s="83"/>
      <c r="V417" s="83"/>
      <c r="W417" s="83"/>
      <c r="X417" s="83"/>
      <c r="Y417" s="83"/>
      <c r="Z417" s="145"/>
      <c r="AA417" s="146">
        <v>10</v>
      </c>
      <c r="AB417" s="146">
        <v>10</v>
      </c>
      <c r="AC417" s="160">
        <f>AVERAGE(AA417:AB417)</f>
        <v>10</v>
      </c>
      <c r="AD417" s="105" t="str">
        <f>IF(AC417&gt;=8.6,"O",IF(AC417&gt;=6.6,"VS",IF(AC417&gt;=4.6,"S",IF(AC417&gt;=2.6,"U",IF(AC417&gt;=2.59,"P")))))</f>
        <v>O</v>
      </c>
    </row>
    <row r="418" spans="3:30" ht="12.75">
      <c r="C418" s="151"/>
      <c r="D418" s="152" t="s">
        <v>70</v>
      </c>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46">
        <f>SUM(AA417:AA417)</f>
        <v>10</v>
      </c>
      <c r="AB418" s="146">
        <f>SUM(AB417:AB417)</f>
        <v>10</v>
      </c>
      <c r="AC418" s="160">
        <f>AVERAGE(AA418:AB418)</f>
        <v>10</v>
      </c>
      <c r="AD418" s="105"/>
    </row>
    <row r="419" spans="3:30" ht="12.75">
      <c r="C419" s="151"/>
      <c r="D419" s="152" t="s">
        <v>79</v>
      </c>
      <c r="AA419" s="161">
        <f>AVERAGE(AA417:AA417)*20%</f>
        <v>2</v>
      </c>
      <c r="AB419" s="161">
        <f>AVERAGE(AB417:AB417)*20%</f>
        <v>2</v>
      </c>
      <c r="AC419" s="162">
        <f>AVERAGE(AA419:AB419)</f>
        <v>2</v>
      </c>
      <c r="AD419" s="108"/>
    </row>
    <row r="420" spans="2:3" ht="12.75">
      <c r="B420" s="65" t="s">
        <v>80</v>
      </c>
      <c r="C420" s="65" t="s">
        <v>81</v>
      </c>
    </row>
    <row r="421" spans="3:30" ht="12" customHeight="1">
      <c r="C421" s="32">
        <v>1</v>
      </c>
      <c r="D421" s="82" t="s">
        <v>85</v>
      </c>
      <c r="E421" s="83"/>
      <c r="F421" s="83"/>
      <c r="G421" s="83"/>
      <c r="H421" s="83"/>
      <c r="I421" s="83"/>
      <c r="J421" s="83"/>
      <c r="K421" s="83"/>
      <c r="L421" s="83"/>
      <c r="M421" s="83"/>
      <c r="N421" s="83"/>
      <c r="O421" s="83"/>
      <c r="P421" s="83"/>
      <c r="Q421" s="83"/>
      <c r="R421" s="83"/>
      <c r="S421" s="83"/>
      <c r="T421" s="83"/>
      <c r="U421" s="83"/>
      <c r="V421" s="83"/>
      <c r="W421" s="83"/>
      <c r="X421" s="83"/>
      <c r="Y421" s="83"/>
      <c r="Z421" s="145"/>
      <c r="AA421" s="146">
        <v>8</v>
      </c>
      <c r="AB421" s="146">
        <v>8</v>
      </c>
      <c r="AC421" s="147">
        <f aca="true" t="shared" si="21" ref="AC421:AC427">AVERAGE(AA421:AB421)</f>
        <v>8</v>
      </c>
      <c r="AD421" s="105" t="str">
        <f>IF(AC421&gt;=8.6,"O",IF(AC421&gt;=6.6,"VS",IF(AC421&gt;=4.6,"S",IF(AC421&gt;=2.6,"U",IF(AC421&gt;=2.59,"P")))))</f>
        <v>VS</v>
      </c>
    </row>
    <row r="422" spans="3:30" ht="12" customHeight="1">
      <c r="C422" s="32">
        <v>2</v>
      </c>
      <c r="D422" s="82" t="s">
        <v>105</v>
      </c>
      <c r="E422" s="83"/>
      <c r="F422" s="83"/>
      <c r="G422" s="83"/>
      <c r="H422" s="83"/>
      <c r="I422" s="83"/>
      <c r="J422" s="83"/>
      <c r="K422" s="83"/>
      <c r="L422" s="83"/>
      <c r="M422" s="83"/>
      <c r="N422" s="83"/>
      <c r="O422" s="83"/>
      <c r="P422" s="83"/>
      <c r="Q422" s="83"/>
      <c r="R422" s="83"/>
      <c r="S422" s="83"/>
      <c r="T422" s="83"/>
      <c r="U422" s="83"/>
      <c r="V422" s="83"/>
      <c r="W422" s="83"/>
      <c r="X422" s="83"/>
      <c r="Y422" s="83"/>
      <c r="Z422" s="145"/>
      <c r="AA422" s="146">
        <v>8</v>
      </c>
      <c r="AB422" s="146">
        <v>8</v>
      </c>
      <c r="AC422" s="147">
        <f t="shared" si="21"/>
        <v>8</v>
      </c>
      <c r="AD422" s="105" t="str">
        <f>IF(AC422&gt;=8.6,"O",IF(AC422&gt;=6.6,"VS",IF(AC422&gt;=4.6,"S",IF(AC422&gt;=2.6,"U",IF(AC422&gt;=2.59,"P")))))</f>
        <v>VS</v>
      </c>
    </row>
    <row r="423" spans="3:30" ht="12" customHeight="1">
      <c r="C423" s="32">
        <v>3</v>
      </c>
      <c r="D423" s="33" t="s">
        <v>86</v>
      </c>
      <c r="E423" s="83"/>
      <c r="F423" s="83"/>
      <c r="G423" s="83"/>
      <c r="H423" s="83"/>
      <c r="I423" s="83"/>
      <c r="J423" s="83"/>
      <c r="K423" s="83"/>
      <c r="L423" s="83"/>
      <c r="M423" s="83"/>
      <c r="N423" s="83"/>
      <c r="O423" s="83"/>
      <c r="P423" s="83"/>
      <c r="Q423" s="83"/>
      <c r="R423" s="83"/>
      <c r="S423" s="83"/>
      <c r="T423" s="83"/>
      <c r="U423" s="83"/>
      <c r="V423" s="83"/>
      <c r="W423" s="83"/>
      <c r="X423" s="83"/>
      <c r="Y423" s="83"/>
      <c r="Z423" s="145"/>
      <c r="AA423" s="146">
        <v>8</v>
      </c>
      <c r="AB423" s="146">
        <v>8</v>
      </c>
      <c r="AC423" s="147">
        <f t="shared" si="21"/>
        <v>8</v>
      </c>
      <c r="AD423" s="105" t="str">
        <f>IF(AC423&gt;=8.6,"O",IF(AC423&gt;=6.6,"VS",IF(AC423&gt;=4.6,"S",IF(AC423&gt;=2.6,"U",IF(AC423&gt;=2.59,"P")))))</f>
        <v>VS</v>
      </c>
    </row>
    <row r="424" spans="3:30" ht="12" customHeight="1">
      <c r="C424" s="32">
        <v>4</v>
      </c>
      <c r="D424" s="82" t="s">
        <v>87</v>
      </c>
      <c r="E424" s="83"/>
      <c r="F424" s="83"/>
      <c r="G424" s="83"/>
      <c r="H424" s="83"/>
      <c r="I424" s="83"/>
      <c r="J424" s="83"/>
      <c r="K424" s="83"/>
      <c r="L424" s="83"/>
      <c r="M424" s="83"/>
      <c r="N424" s="83"/>
      <c r="O424" s="83"/>
      <c r="P424" s="83"/>
      <c r="Q424" s="83"/>
      <c r="R424" s="83"/>
      <c r="S424" s="83"/>
      <c r="T424" s="83"/>
      <c r="U424" s="83"/>
      <c r="V424" s="83"/>
      <c r="W424" s="83"/>
      <c r="X424" s="83"/>
      <c r="Y424" s="83"/>
      <c r="Z424" s="145"/>
      <c r="AA424" s="146">
        <v>8</v>
      </c>
      <c r="AB424" s="146">
        <v>8</v>
      </c>
      <c r="AC424" s="147">
        <f t="shared" si="21"/>
        <v>8</v>
      </c>
      <c r="AD424" s="105" t="str">
        <f>IF(AC424&gt;=8.6,"O",IF(AC424&gt;=6.6,"VS",IF(AC424&gt;=4.6,"S",IF(AC424&gt;=2.6,"U",IF(AC424&gt;=2.59,"P")))))</f>
        <v>VS</v>
      </c>
    </row>
    <row r="425" spans="3:30" ht="12" customHeight="1">
      <c r="C425" s="32">
        <v>5</v>
      </c>
      <c r="D425" s="82" t="s">
        <v>88</v>
      </c>
      <c r="E425" s="83"/>
      <c r="F425" s="83"/>
      <c r="G425" s="83"/>
      <c r="H425" s="83"/>
      <c r="I425" s="83"/>
      <c r="J425" s="83"/>
      <c r="K425" s="83"/>
      <c r="L425" s="83"/>
      <c r="M425" s="83"/>
      <c r="N425" s="83"/>
      <c r="O425" s="83"/>
      <c r="P425" s="83"/>
      <c r="Q425" s="83"/>
      <c r="R425" s="83"/>
      <c r="S425" s="83"/>
      <c r="T425" s="83"/>
      <c r="U425" s="83"/>
      <c r="V425" s="83"/>
      <c r="W425" s="83"/>
      <c r="X425" s="83"/>
      <c r="Y425" s="83"/>
      <c r="Z425" s="145"/>
      <c r="AA425" s="146">
        <v>8</v>
      </c>
      <c r="AB425" s="146">
        <v>8</v>
      </c>
      <c r="AC425" s="147">
        <f t="shared" si="21"/>
        <v>8</v>
      </c>
      <c r="AD425" s="105" t="str">
        <f>IF(AC425&gt;=8.6,"O",IF(AC425&gt;=6.6,"VS",IF(AC425&gt;=4.6,"S",IF(AC425&gt;=2.6,"U",IF(AC425&gt;=2.59,"P")))))</f>
        <v>VS</v>
      </c>
    </row>
    <row r="426" spans="3:30" ht="12.75">
      <c r="C426" s="151"/>
      <c r="D426" s="152" t="s">
        <v>70</v>
      </c>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46">
        <f>SUM(AA421:AA425)</f>
        <v>40</v>
      </c>
      <c r="AB426" s="146">
        <f>SUM(AB421:AB425)</f>
        <v>40</v>
      </c>
      <c r="AC426" s="147">
        <f t="shared" si="21"/>
        <v>40</v>
      </c>
      <c r="AD426" s="105"/>
    </row>
    <row r="427" spans="3:30" ht="12.75">
      <c r="C427" s="151"/>
      <c r="D427" s="152" t="s">
        <v>221</v>
      </c>
      <c r="AA427" s="157">
        <f>AVERAGE(AA421:AA425)*5%</f>
        <v>0.4</v>
      </c>
      <c r="AB427" s="158">
        <f>AVERAGE(AB421:AB425)*5%</f>
        <v>0.4</v>
      </c>
      <c r="AC427" s="162">
        <f t="shared" si="21"/>
        <v>0.4</v>
      </c>
      <c r="AD427" s="108"/>
    </row>
    <row r="428" spans="4:30" ht="12.75">
      <c r="D428" s="65" t="s">
        <v>82</v>
      </c>
      <c r="AA428" s="156"/>
      <c r="AB428" s="156"/>
      <c r="AC428" s="156"/>
      <c r="AD428" s="156"/>
    </row>
    <row r="430" spans="1:2" ht="12.75">
      <c r="A430" s="65" t="s">
        <v>83</v>
      </c>
      <c r="B430" s="65" t="s">
        <v>84</v>
      </c>
    </row>
    <row r="431" spans="2:26" ht="12.75">
      <c r="B431" s="273" t="s">
        <v>106</v>
      </c>
      <c r="C431" s="273"/>
      <c r="D431" s="273"/>
      <c r="E431" s="273"/>
      <c r="F431" s="273"/>
      <c r="G431" s="273"/>
      <c r="H431" s="273"/>
      <c r="I431" s="273"/>
      <c r="J431" s="273"/>
      <c r="K431" s="273"/>
      <c r="L431" s="273"/>
      <c r="M431" s="273"/>
      <c r="N431" s="273"/>
      <c r="O431" s="273"/>
      <c r="P431" s="273"/>
      <c r="Q431" s="273"/>
      <c r="R431" s="273"/>
      <c r="S431" s="273"/>
      <c r="T431" s="273"/>
      <c r="U431" s="273"/>
      <c r="V431" s="273"/>
      <c r="W431" s="273"/>
      <c r="X431" s="273"/>
      <c r="Y431" s="273"/>
      <c r="Z431" s="273"/>
    </row>
    <row r="432" spans="2:26" ht="12.75">
      <c r="B432" s="273"/>
      <c r="C432" s="273"/>
      <c r="D432" s="273"/>
      <c r="E432" s="273"/>
      <c r="F432" s="273"/>
      <c r="G432" s="273"/>
      <c r="H432" s="273"/>
      <c r="I432" s="273"/>
      <c r="J432" s="273"/>
      <c r="K432" s="273"/>
      <c r="L432" s="273"/>
      <c r="M432" s="273"/>
      <c r="N432" s="273"/>
      <c r="O432" s="273"/>
      <c r="P432" s="273"/>
      <c r="Q432" s="273"/>
      <c r="R432" s="273"/>
      <c r="S432" s="273"/>
      <c r="T432" s="273"/>
      <c r="U432" s="273"/>
      <c r="V432" s="273"/>
      <c r="W432" s="273"/>
      <c r="X432" s="273"/>
      <c r="Y432" s="273"/>
      <c r="Z432" s="273"/>
    </row>
    <row r="433" spans="3:30" ht="12" customHeight="1">
      <c r="C433" s="32">
        <v>1</v>
      </c>
      <c r="D433" s="82" t="s">
        <v>89</v>
      </c>
      <c r="E433" s="83"/>
      <c r="F433" s="83"/>
      <c r="G433" s="83"/>
      <c r="H433" s="83"/>
      <c r="I433" s="83"/>
      <c r="J433" s="83"/>
      <c r="K433" s="83"/>
      <c r="L433" s="83"/>
      <c r="M433" s="83"/>
      <c r="N433" s="83"/>
      <c r="O433" s="83"/>
      <c r="P433" s="83"/>
      <c r="Q433" s="83"/>
      <c r="R433" s="83"/>
      <c r="S433" s="83"/>
      <c r="T433" s="83"/>
      <c r="U433" s="83"/>
      <c r="V433" s="83"/>
      <c r="W433" s="83"/>
      <c r="X433" s="83"/>
      <c r="Y433" s="83"/>
      <c r="Z433" s="145"/>
      <c r="AA433" s="146">
        <v>8</v>
      </c>
      <c r="AB433" s="146">
        <v>8</v>
      </c>
      <c r="AC433" s="160">
        <f aca="true" t="shared" si="22" ref="AC433:AC444">AVERAGE(AA433:AB433)</f>
        <v>8</v>
      </c>
      <c r="AD433" s="105" t="str">
        <f aca="true" t="shared" si="23" ref="AD433:AD442">IF(AC433&gt;=8.6,"O",IF(AC433&gt;=6.6,"VS",IF(AC433&gt;=4.6,"S",IF(AC433&gt;=2.6,"U",IF(AC433&gt;=2.59,"P")))))</f>
        <v>VS</v>
      </c>
    </row>
    <row r="434" spans="3:30" ht="12" customHeight="1">
      <c r="C434" s="32">
        <v>2</v>
      </c>
      <c r="D434" s="82" t="s">
        <v>90</v>
      </c>
      <c r="E434" s="83"/>
      <c r="F434" s="83"/>
      <c r="G434" s="83"/>
      <c r="H434" s="83"/>
      <c r="I434" s="83"/>
      <c r="J434" s="83"/>
      <c r="K434" s="83"/>
      <c r="L434" s="83"/>
      <c r="M434" s="83"/>
      <c r="N434" s="83"/>
      <c r="O434" s="83"/>
      <c r="P434" s="83"/>
      <c r="Q434" s="83"/>
      <c r="R434" s="83"/>
      <c r="S434" s="83"/>
      <c r="T434" s="83"/>
      <c r="U434" s="83"/>
      <c r="V434" s="83"/>
      <c r="W434" s="83"/>
      <c r="X434" s="83"/>
      <c r="Y434" s="83"/>
      <c r="Z434" s="145"/>
      <c r="AA434" s="146">
        <v>10</v>
      </c>
      <c r="AB434" s="146">
        <v>10</v>
      </c>
      <c r="AC434" s="160">
        <f t="shared" si="22"/>
        <v>10</v>
      </c>
      <c r="AD434" s="105" t="str">
        <f t="shared" si="23"/>
        <v>O</v>
      </c>
    </row>
    <row r="435" spans="3:30" ht="12" customHeight="1">
      <c r="C435" s="32">
        <v>3</v>
      </c>
      <c r="D435" s="82" t="s">
        <v>91</v>
      </c>
      <c r="E435" s="83"/>
      <c r="F435" s="83"/>
      <c r="G435" s="83"/>
      <c r="H435" s="83"/>
      <c r="I435" s="83"/>
      <c r="J435" s="83"/>
      <c r="K435" s="83"/>
      <c r="L435" s="83"/>
      <c r="M435" s="83"/>
      <c r="N435" s="83"/>
      <c r="O435" s="83"/>
      <c r="P435" s="83"/>
      <c r="Q435" s="83"/>
      <c r="R435" s="83"/>
      <c r="S435" s="83"/>
      <c r="T435" s="83"/>
      <c r="U435" s="83"/>
      <c r="V435" s="83"/>
      <c r="W435" s="83"/>
      <c r="X435" s="83"/>
      <c r="Y435" s="83"/>
      <c r="Z435" s="145"/>
      <c r="AA435" s="146">
        <v>8</v>
      </c>
      <c r="AB435" s="146">
        <v>8</v>
      </c>
      <c r="AC435" s="160">
        <f t="shared" si="22"/>
        <v>8</v>
      </c>
      <c r="AD435" s="105" t="str">
        <f t="shared" si="23"/>
        <v>VS</v>
      </c>
    </row>
    <row r="436" spans="3:30" ht="12" customHeight="1">
      <c r="C436" s="32">
        <v>4</v>
      </c>
      <c r="D436" s="82" t="s">
        <v>92</v>
      </c>
      <c r="E436" s="83"/>
      <c r="F436" s="83"/>
      <c r="G436" s="83"/>
      <c r="H436" s="83"/>
      <c r="I436" s="83"/>
      <c r="J436" s="83"/>
      <c r="K436" s="83"/>
      <c r="L436" s="83"/>
      <c r="M436" s="83"/>
      <c r="N436" s="83"/>
      <c r="O436" s="83"/>
      <c r="P436" s="83"/>
      <c r="Q436" s="83"/>
      <c r="R436" s="83"/>
      <c r="S436" s="83"/>
      <c r="T436" s="83"/>
      <c r="U436" s="83"/>
      <c r="V436" s="83"/>
      <c r="W436" s="83"/>
      <c r="X436" s="83"/>
      <c r="Y436" s="83"/>
      <c r="Z436" s="145"/>
      <c r="AA436" s="146">
        <v>8</v>
      </c>
      <c r="AB436" s="146">
        <v>8</v>
      </c>
      <c r="AC436" s="160">
        <f t="shared" si="22"/>
        <v>8</v>
      </c>
      <c r="AD436" s="105" t="str">
        <f t="shared" si="23"/>
        <v>VS</v>
      </c>
    </row>
    <row r="437" spans="3:30" ht="12" customHeight="1">
      <c r="C437" s="32">
        <v>5</v>
      </c>
      <c r="D437" s="82" t="s">
        <v>93</v>
      </c>
      <c r="E437" s="83"/>
      <c r="F437" s="83"/>
      <c r="G437" s="83"/>
      <c r="H437" s="83"/>
      <c r="I437" s="83"/>
      <c r="J437" s="83"/>
      <c r="K437" s="83"/>
      <c r="L437" s="83"/>
      <c r="M437" s="83"/>
      <c r="N437" s="83"/>
      <c r="O437" s="83"/>
      <c r="P437" s="83"/>
      <c r="Q437" s="83"/>
      <c r="R437" s="83"/>
      <c r="S437" s="83"/>
      <c r="T437" s="83"/>
      <c r="U437" s="83"/>
      <c r="V437" s="83"/>
      <c r="W437" s="83"/>
      <c r="X437" s="83"/>
      <c r="Y437" s="83"/>
      <c r="Z437" s="145"/>
      <c r="AA437" s="146">
        <v>8</v>
      </c>
      <c r="AB437" s="146">
        <v>8</v>
      </c>
      <c r="AC437" s="160">
        <f t="shared" si="22"/>
        <v>8</v>
      </c>
      <c r="AD437" s="105" t="str">
        <f t="shared" si="23"/>
        <v>VS</v>
      </c>
    </row>
    <row r="438" spans="3:30" ht="12" customHeight="1">
      <c r="C438" s="32">
        <v>6</v>
      </c>
      <c r="D438" s="82" t="s">
        <v>94</v>
      </c>
      <c r="E438" s="83"/>
      <c r="F438" s="83"/>
      <c r="G438" s="83"/>
      <c r="H438" s="83"/>
      <c r="I438" s="83"/>
      <c r="J438" s="83"/>
      <c r="K438" s="83"/>
      <c r="L438" s="83"/>
      <c r="M438" s="83"/>
      <c r="N438" s="83"/>
      <c r="O438" s="83"/>
      <c r="P438" s="83"/>
      <c r="Q438" s="83"/>
      <c r="R438" s="83"/>
      <c r="S438" s="83"/>
      <c r="T438" s="83"/>
      <c r="U438" s="83"/>
      <c r="V438" s="83"/>
      <c r="W438" s="83"/>
      <c r="X438" s="83"/>
      <c r="Y438" s="83"/>
      <c r="Z438" s="145"/>
      <c r="AA438" s="146">
        <v>8</v>
      </c>
      <c r="AB438" s="146">
        <v>8</v>
      </c>
      <c r="AC438" s="160">
        <f t="shared" si="22"/>
        <v>8</v>
      </c>
      <c r="AD438" s="105" t="str">
        <f t="shared" si="23"/>
        <v>VS</v>
      </c>
    </row>
    <row r="439" spans="3:30" ht="12" customHeight="1">
      <c r="C439" s="32">
        <v>7</v>
      </c>
      <c r="D439" s="31" t="s">
        <v>95</v>
      </c>
      <c r="E439" s="83"/>
      <c r="F439" s="83"/>
      <c r="G439" s="83"/>
      <c r="H439" s="83"/>
      <c r="I439" s="83"/>
      <c r="J439" s="83"/>
      <c r="K439" s="83"/>
      <c r="L439" s="83"/>
      <c r="M439" s="83"/>
      <c r="N439" s="83"/>
      <c r="O439" s="83"/>
      <c r="P439" s="83"/>
      <c r="Q439" s="83"/>
      <c r="R439" s="83"/>
      <c r="S439" s="83"/>
      <c r="T439" s="83"/>
      <c r="U439" s="83"/>
      <c r="V439" s="83"/>
      <c r="W439" s="83"/>
      <c r="X439" s="83"/>
      <c r="Y439" s="83"/>
      <c r="Z439" s="145"/>
      <c r="AA439" s="146">
        <v>8</v>
      </c>
      <c r="AB439" s="146">
        <v>8</v>
      </c>
      <c r="AC439" s="160">
        <f t="shared" si="22"/>
        <v>8</v>
      </c>
      <c r="AD439" s="105" t="str">
        <f t="shared" si="23"/>
        <v>VS</v>
      </c>
    </row>
    <row r="440" spans="3:30" ht="12" customHeight="1">
      <c r="C440" s="32">
        <v>8</v>
      </c>
      <c r="D440" s="82" t="s">
        <v>96</v>
      </c>
      <c r="E440" s="83"/>
      <c r="F440" s="83"/>
      <c r="G440" s="83"/>
      <c r="H440" s="83"/>
      <c r="I440" s="83"/>
      <c r="J440" s="83"/>
      <c r="K440" s="83"/>
      <c r="L440" s="83"/>
      <c r="M440" s="83"/>
      <c r="N440" s="83"/>
      <c r="O440" s="83"/>
      <c r="P440" s="83"/>
      <c r="Q440" s="83"/>
      <c r="R440" s="83"/>
      <c r="S440" s="83"/>
      <c r="T440" s="83"/>
      <c r="U440" s="83"/>
      <c r="V440" s="83"/>
      <c r="W440" s="83"/>
      <c r="X440" s="83"/>
      <c r="Y440" s="83"/>
      <c r="Z440" s="145"/>
      <c r="AA440" s="146">
        <v>8</v>
      </c>
      <c r="AB440" s="146">
        <v>8</v>
      </c>
      <c r="AC440" s="160">
        <f t="shared" si="22"/>
        <v>8</v>
      </c>
      <c r="AD440" s="105" t="str">
        <f t="shared" si="23"/>
        <v>VS</v>
      </c>
    </row>
    <row r="441" spans="3:30" ht="12" customHeight="1">
      <c r="C441" s="32">
        <v>9</v>
      </c>
      <c r="D441" s="82" t="s">
        <v>97</v>
      </c>
      <c r="E441" s="83"/>
      <c r="F441" s="83"/>
      <c r="G441" s="83"/>
      <c r="H441" s="83"/>
      <c r="I441" s="83"/>
      <c r="J441" s="83"/>
      <c r="K441" s="83"/>
      <c r="L441" s="83"/>
      <c r="M441" s="83"/>
      <c r="N441" s="83"/>
      <c r="O441" s="83"/>
      <c r="P441" s="83"/>
      <c r="Q441" s="83"/>
      <c r="R441" s="83"/>
      <c r="S441" s="83"/>
      <c r="T441" s="83"/>
      <c r="U441" s="83"/>
      <c r="V441" s="83"/>
      <c r="W441" s="83"/>
      <c r="X441" s="83"/>
      <c r="Y441" s="83"/>
      <c r="Z441" s="145"/>
      <c r="AA441" s="146">
        <v>8</v>
      </c>
      <c r="AB441" s="146">
        <v>8</v>
      </c>
      <c r="AC441" s="160">
        <f t="shared" si="22"/>
        <v>8</v>
      </c>
      <c r="AD441" s="105" t="str">
        <f t="shared" si="23"/>
        <v>VS</v>
      </c>
    </row>
    <row r="442" spans="3:30" ht="12" customHeight="1">
      <c r="C442" s="32">
        <v>10</v>
      </c>
      <c r="D442" s="82" t="s">
        <v>98</v>
      </c>
      <c r="E442" s="83"/>
      <c r="F442" s="83"/>
      <c r="G442" s="83"/>
      <c r="H442" s="83"/>
      <c r="I442" s="83"/>
      <c r="J442" s="83"/>
      <c r="K442" s="83"/>
      <c r="L442" s="83"/>
      <c r="M442" s="83"/>
      <c r="N442" s="83"/>
      <c r="O442" s="83"/>
      <c r="P442" s="83"/>
      <c r="Q442" s="83"/>
      <c r="R442" s="83"/>
      <c r="S442" s="83"/>
      <c r="T442" s="83"/>
      <c r="U442" s="83"/>
      <c r="V442" s="83"/>
      <c r="W442" s="83"/>
      <c r="X442" s="83"/>
      <c r="Y442" s="83"/>
      <c r="Z442" s="145"/>
      <c r="AA442" s="146">
        <v>8</v>
      </c>
      <c r="AB442" s="146">
        <v>8</v>
      </c>
      <c r="AC442" s="160">
        <f t="shared" si="22"/>
        <v>8</v>
      </c>
      <c r="AD442" s="105" t="str">
        <f t="shared" si="23"/>
        <v>VS</v>
      </c>
    </row>
    <row r="443" spans="3:30" ht="12.75">
      <c r="C443" s="151"/>
      <c r="D443" s="152" t="s">
        <v>70</v>
      </c>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c r="AA443" s="146">
        <f>SUM(AA433:AA442)</f>
        <v>82</v>
      </c>
      <c r="AB443" s="146">
        <f>SUM(AB433:AB442)</f>
        <v>82</v>
      </c>
      <c r="AC443" s="160">
        <f t="shared" si="22"/>
        <v>82</v>
      </c>
      <c r="AD443" s="105"/>
    </row>
    <row r="444" spans="3:30" ht="12.75">
      <c r="C444" s="151"/>
      <c r="D444" s="152" t="s">
        <v>222</v>
      </c>
      <c r="AA444" s="154">
        <f>AVERAGE(AA433:AA442)*20%</f>
        <v>1.64</v>
      </c>
      <c r="AB444" s="154">
        <f>AVERAGE(AB433:AB442)*20%</f>
        <v>1.64</v>
      </c>
      <c r="AC444" s="155">
        <f t="shared" si="22"/>
        <v>1.64</v>
      </c>
      <c r="AD444" s="108"/>
    </row>
    <row r="445" spans="3:4" ht="12.75">
      <c r="C445" s="151"/>
      <c r="D445" s="152"/>
    </row>
    <row r="446" spans="1:30" ht="12.75">
      <c r="A446" s="290" t="s">
        <v>46</v>
      </c>
      <c r="B446" s="291"/>
      <c r="C446" s="291"/>
      <c r="D446" s="291"/>
      <c r="E446" s="291"/>
      <c r="F446" s="291"/>
      <c r="G446" s="291"/>
      <c r="H446" s="291"/>
      <c r="I446" s="291"/>
      <c r="J446" s="291"/>
      <c r="K446" s="291"/>
      <c r="L446" s="291"/>
      <c r="M446" s="291"/>
      <c r="N446" s="291"/>
      <c r="O446" s="291"/>
      <c r="P446" s="291"/>
      <c r="Q446" s="291"/>
      <c r="R446" s="291"/>
      <c r="S446" s="291"/>
      <c r="T446" s="291"/>
      <c r="U446" s="291"/>
      <c r="V446" s="291"/>
      <c r="W446" s="291"/>
      <c r="X446" s="291"/>
      <c r="Y446" s="291"/>
      <c r="Z446" s="292"/>
      <c r="AA446" s="97" t="s">
        <v>47</v>
      </c>
      <c r="AB446" s="97" t="s">
        <v>50</v>
      </c>
      <c r="AC446" s="268" t="s">
        <v>49</v>
      </c>
      <c r="AD446" s="9" t="s">
        <v>99</v>
      </c>
    </row>
    <row r="447" spans="1:30" ht="12.75">
      <c r="A447" s="293"/>
      <c r="B447" s="294"/>
      <c r="C447" s="294"/>
      <c r="D447" s="294"/>
      <c r="E447" s="294"/>
      <c r="F447" s="294"/>
      <c r="G447" s="294"/>
      <c r="H447" s="294"/>
      <c r="I447" s="294"/>
      <c r="J447" s="294"/>
      <c r="K447" s="294"/>
      <c r="L447" s="294"/>
      <c r="M447" s="294"/>
      <c r="N447" s="294"/>
      <c r="O447" s="294"/>
      <c r="P447" s="294"/>
      <c r="Q447" s="294"/>
      <c r="R447" s="294"/>
      <c r="S447" s="294"/>
      <c r="T447" s="294"/>
      <c r="U447" s="294"/>
      <c r="V447" s="294"/>
      <c r="W447" s="294"/>
      <c r="X447" s="294"/>
      <c r="Y447" s="294"/>
      <c r="Z447" s="295"/>
      <c r="AA447" s="8" t="s">
        <v>48</v>
      </c>
      <c r="AB447" s="8" t="s">
        <v>51</v>
      </c>
      <c r="AC447" s="269"/>
      <c r="AD447" s="8" t="s">
        <v>48</v>
      </c>
    </row>
    <row r="448" spans="1:2" ht="12.75">
      <c r="A448" s="65" t="s">
        <v>107</v>
      </c>
      <c r="B448" s="65" t="s">
        <v>223</v>
      </c>
    </row>
    <row r="449" spans="3:30" ht="12" customHeight="1">
      <c r="C449" s="32">
        <v>1</v>
      </c>
      <c r="D449" s="82" t="s">
        <v>109</v>
      </c>
      <c r="E449" s="83"/>
      <c r="F449" s="83"/>
      <c r="G449" s="83"/>
      <c r="H449" s="83"/>
      <c r="I449" s="83"/>
      <c r="J449" s="83"/>
      <c r="K449" s="83"/>
      <c r="L449" s="83"/>
      <c r="M449" s="83"/>
      <c r="N449" s="83"/>
      <c r="O449" s="83"/>
      <c r="P449" s="83"/>
      <c r="Q449" s="83"/>
      <c r="R449" s="83"/>
      <c r="S449" s="83"/>
      <c r="T449" s="83"/>
      <c r="U449" s="83"/>
      <c r="V449" s="83"/>
      <c r="W449" s="83"/>
      <c r="X449" s="83"/>
      <c r="Y449" s="83"/>
      <c r="Z449" s="145"/>
      <c r="AA449" s="146">
        <v>10</v>
      </c>
      <c r="AB449" s="146">
        <v>10</v>
      </c>
      <c r="AC449" s="160">
        <f>AVERAGE(AA449:AB449)</f>
        <v>10</v>
      </c>
      <c r="AD449" s="105" t="str">
        <f>IF(AC449&gt;=8.6,"O",IF(AC449&gt;=6.6,"VS",IF(AC449&gt;=4.6,"S",IF(AC449&gt;=2.6,"U",IF(AC449&gt;=2.59,"P")))))</f>
        <v>O</v>
      </c>
    </row>
    <row r="450" spans="3:30" ht="12" customHeight="1">
      <c r="C450" s="32">
        <v>2</v>
      </c>
      <c r="D450" s="82" t="s">
        <v>110</v>
      </c>
      <c r="E450" s="83"/>
      <c r="F450" s="83"/>
      <c r="G450" s="83"/>
      <c r="H450" s="83"/>
      <c r="I450" s="83"/>
      <c r="J450" s="83"/>
      <c r="K450" s="83"/>
      <c r="L450" s="83"/>
      <c r="M450" s="83"/>
      <c r="N450" s="83"/>
      <c r="O450" s="83"/>
      <c r="P450" s="83"/>
      <c r="Q450" s="83"/>
      <c r="R450" s="83"/>
      <c r="S450" s="83"/>
      <c r="T450" s="83"/>
      <c r="U450" s="83"/>
      <c r="V450" s="83"/>
      <c r="W450" s="83"/>
      <c r="X450" s="83"/>
      <c r="Y450" s="83"/>
      <c r="Z450" s="145"/>
      <c r="AA450" s="146">
        <v>8</v>
      </c>
      <c r="AB450" s="146">
        <v>8</v>
      </c>
      <c r="AC450" s="160">
        <f>AVERAGE(AA450:AB450)</f>
        <v>8</v>
      </c>
      <c r="AD450" s="105" t="str">
        <f>IF(AC450&gt;=8.6,"O",IF(AC450&gt;=6.6,"VS",IF(AC450&gt;=4.6,"S",IF(AC450&gt;=2.6,"U",IF(AC450&gt;=2.59,"P")))))</f>
        <v>VS</v>
      </c>
    </row>
    <row r="451" spans="3:30" ht="12.75">
      <c r="C451" s="151"/>
      <c r="D451" s="152" t="s">
        <v>70</v>
      </c>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46">
        <f>SUM(AA449:AA450)</f>
        <v>18</v>
      </c>
      <c r="AB451" s="146">
        <f>SUM(AB449:AB450)</f>
        <v>18</v>
      </c>
      <c r="AC451" s="160">
        <f>AVERAGE(AA451:AB451)</f>
        <v>18</v>
      </c>
      <c r="AD451" s="105"/>
    </row>
    <row r="452" spans="3:30" ht="12.75">
      <c r="C452" s="151"/>
      <c r="D452" s="152" t="s">
        <v>224</v>
      </c>
      <c r="AA452" s="154">
        <f>AVERAGE(AA449:AA450)*10%</f>
        <v>0.9</v>
      </c>
      <c r="AB452" s="154">
        <f>AVERAGE(AB449:AB450)*10%</f>
        <v>0.9</v>
      </c>
      <c r="AC452" s="155">
        <f>AVERAGE(AA452:AB452)</f>
        <v>0.9</v>
      </c>
      <c r="AD452" s="108"/>
    </row>
    <row r="453" spans="4:30" ht="12.75">
      <c r="D453" s="152" t="s">
        <v>108</v>
      </c>
      <c r="AA453" s="163"/>
      <c r="AB453" s="163"/>
      <c r="AC453" s="163"/>
      <c r="AD453" s="163"/>
    </row>
    <row r="454" spans="1:30" ht="13.5" thickBot="1">
      <c r="A454" s="164"/>
      <c r="B454" s="164"/>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c r="AA454" s="164"/>
      <c r="AB454" s="164"/>
      <c r="AC454" s="164"/>
      <c r="AD454" s="164"/>
    </row>
    <row r="455" ht="13.5" thickTop="1">
      <c r="B455" s="65" t="s">
        <v>111</v>
      </c>
    </row>
    <row r="456" ht="12.75">
      <c r="B456" s="65" t="s">
        <v>112</v>
      </c>
    </row>
    <row r="458" ht="12.75">
      <c r="B458" s="14" t="s">
        <v>113</v>
      </c>
    </row>
    <row r="459" spans="2:30" ht="12.75">
      <c r="B459" s="81">
        <v>1</v>
      </c>
      <c r="C459" s="65" t="s">
        <v>114</v>
      </c>
      <c r="AD459" s="165"/>
    </row>
    <row r="460" spans="3:30" ht="12.75">
      <c r="C460" s="166">
        <v>1.1</v>
      </c>
      <c r="E460" s="65" t="s">
        <v>115</v>
      </c>
      <c r="AD460" s="165"/>
    </row>
    <row r="461" spans="3:30" ht="12.75">
      <c r="C461" s="166">
        <v>1.2</v>
      </c>
      <c r="E461" s="65" t="s">
        <v>116</v>
      </c>
      <c r="AD461" s="165"/>
    </row>
    <row r="462" spans="3:30" ht="12.75">
      <c r="C462" s="166">
        <v>1.3</v>
      </c>
      <c r="E462" s="65" t="s">
        <v>117</v>
      </c>
      <c r="AD462" s="165"/>
    </row>
    <row r="463" spans="3:30" ht="12.75">
      <c r="C463" s="166">
        <v>1.4</v>
      </c>
      <c r="E463" s="65" t="s">
        <v>118</v>
      </c>
      <c r="AD463" s="165"/>
    </row>
    <row r="464" spans="2:30" ht="12.75">
      <c r="B464" s="81">
        <v>2</v>
      </c>
      <c r="C464" s="30" t="s">
        <v>119</v>
      </c>
      <c r="AD464" s="165"/>
    </row>
    <row r="465" spans="2:30" ht="12.75">
      <c r="B465" s="81">
        <v>3</v>
      </c>
      <c r="C465" s="65" t="s">
        <v>120</v>
      </c>
      <c r="AD465" s="165"/>
    </row>
    <row r="466" spans="2:30" ht="12.75">
      <c r="B466" s="81">
        <v>4</v>
      </c>
      <c r="C466" s="65" t="s">
        <v>118</v>
      </c>
      <c r="AD466" s="165"/>
    </row>
    <row r="467" ht="12.75">
      <c r="AD467" s="162">
        <f>SUM(AD459:AD466)</f>
        <v>0</v>
      </c>
    </row>
    <row r="468" ht="12.75">
      <c r="B468" s="14" t="s">
        <v>121</v>
      </c>
    </row>
    <row r="469" spans="2:3" ht="12.75">
      <c r="B469" s="81">
        <v>1</v>
      </c>
      <c r="C469" s="11" t="s">
        <v>122</v>
      </c>
    </row>
    <row r="470" spans="2:3" ht="12.75">
      <c r="B470" s="81">
        <v>2</v>
      </c>
      <c r="C470" s="65" t="s">
        <v>148</v>
      </c>
    </row>
    <row r="471" spans="2:3" ht="12.75">
      <c r="B471" s="81">
        <v>3</v>
      </c>
      <c r="C471" s="65" t="s">
        <v>123</v>
      </c>
    </row>
    <row r="472" spans="2:3" ht="12.75">
      <c r="B472" s="81">
        <v>4</v>
      </c>
      <c r="C472" s="65" t="s">
        <v>124</v>
      </c>
    </row>
    <row r="474" spans="1:30" ht="15.75">
      <c r="A474" s="262" t="s">
        <v>140</v>
      </c>
      <c r="B474" s="262"/>
      <c r="C474" s="262"/>
      <c r="D474" s="262"/>
      <c r="E474" s="262"/>
      <c r="F474" s="262"/>
      <c r="G474" s="262"/>
      <c r="H474" s="262"/>
      <c r="I474" s="262"/>
      <c r="J474" s="262"/>
      <c r="K474" s="262"/>
      <c r="L474" s="262"/>
      <c r="M474" s="262"/>
      <c r="N474" s="262"/>
      <c r="O474" s="262"/>
      <c r="P474" s="262"/>
      <c r="Q474" s="262"/>
      <c r="R474" s="262"/>
      <c r="S474" s="262"/>
      <c r="T474" s="262"/>
      <c r="U474" s="262"/>
      <c r="V474" s="262"/>
      <c r="W474" s="262"/>
      <c r="X474" s="262"/>
      <c r="Y474" s="262"/>
      <c r="Z474" s="262"/>
      <c r="AA474" s="262"/>
      <c r="AB474" s="262"/>
      <c r="AC474" s="262"/>
      <c r="AD474" s="262"/>
    </row>
    <row r="475" spans="1:30" ht="12" customHeight="1">
      <c r="A475" s="65" t="s">
        <v>52</v>
      </c>
      <c r="B475" s="82" t="s">
        <v>125</v>
      </c>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145"/>
      <c r="AD475" s="156"/>
    </row>
    <row r="476" spans="2:30" ht="12" customHeight="1">
      <c r="B476" s="82" t="s">
        <v>54</v>
      </c>
      <c r="C476" s="83" t="s">
        <v>126</v>
      </c>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145"/>
      <c r="AD476" s="162">
        <f>AVERAGE(AA408:AB408)</f>
        <v>3.6</v>
      </c>
    </row>
    <row r="477" spans="2:30" ht="12" customHeight="1">
      <c r="B477" s="82" t="s">
        <v>71</v>
      </c>
      <c r="C477" s="83" t="s">
        <v>235</v>
      </c>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145"/>
      <c r="AD477" s="162"/>
    </row>
    <row r="478" spans="2:30" ht="12" customHeight="1">
      <c r="B478" s="82" t="s">
        <v>76</v>
      </c>
      <c r="C478" s="83" t="s">
        <v>236</v>
      </c>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145"/>
      <c r="AD478" s="162">
        <f>AVERAGE(AA419:AB419)</f>
        <v>2</v>
      </c>
    </row>
    <row r="479" spans="2:30" ht="12" customHeight="1">
      <c r="B479" s="82" t="s">
        <v>80</v>
      </c>
      <c r="C479" s="83" t="s">
        <v>234</v>
      </c>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145"/>
      <c r="AD479" s="162">
        <f>AVERAGE(AA427:AB427)</f>
        <v>0.4</v>
      </c>
    </row>
    <row r="480" spans="1:30" ht="12" customHeight="1">
      <c r="A480" s="65" t="s">
        <v>83</v>
      </c>
      <c r="B480" s="82" t="s">
        <v>127</v>
      </c>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145"/>
      <c r="AD480" s="155">
        <f>AVERAGE(AA444:AB444)</f>
        <v>1.64</v>
      </c>
    </row>
    <row r="481" spans="1:30" ht="12" customHeight="1">
      <c r="A481" s="65" t="s">
        <v>107</v>
      </c>
      <c r="B481" s="82" t="s">
        <v>128</v>
      </c>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145"/>
      <c r="AD481" s="155">
        <f>AVERAGE(AA452:AB452)</f>
        <v>0.9</v>
      </c>
    </row>
    <row r="482" spans="2:30" ht="12" customHeight="1">
      <c r="B482" s="82" t="s">
        <v>129</v>
      </c>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145"/>
      <c r="AD482" s="167">
        <f>SUM(AD476:AD481)</f>
        <v>8.54</v>
      </c>
    </row>
    <row r="483" spans="2:30" ht="12" customHeight="1">
      <c r="B483" s="82" t="s">
        <v>130</v>
      </c>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145"/>
      <c r="AD483" s="162">
        <f>SUM(AD459:AD466)</f>
        <v>0</v>
      </c>
    </row>
    <row r="484" spans="2:30" ht="15.75">
      <c r="B484" s="82" t="s">
        <v>131</v>
      </c>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145"/>
      <c r="AD484" s="119">
        <f>AD482+AD483</f>
        <v>8.54</v>
      </c>
    </row>
    <row r="485" spans="2:30" ht="15.75">
      <c r="B485" s="82" t="s">
        <v>149</v>
      </c>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145"/>
      <c r="AA485" s="263" t="str">
        <f>IF(AD484&gt;=8.6,"Outstanding",IF(AD484&gt;=6.6,"Very Satisfactory",IF(AD484&gt;=4.6,"Satisfactory",IF(AD484&gt;=2.6,"Unsatisfactory",IF(AD484&gt;=2.59,"Poor")))))</f>
        <v>Very Satisfactory</v>
      </c>
      <c r="AB485" s="264"/>
      <c r="AC485" s="264"/>
      <c r="AD485" s="265"/>
    </row>
    <row r="487" ht="12.75">
      <c r="B487" s="65" t="s">
        <v>132</v>
      </c>
    </row>
    <row r="488" spans="2:30" ht="12.75">
      <c r="B488" s="82"/>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145"/>
    </row>
    <row r="489" spans="2:30" ht="12.75">
      <c r="B489" s="82"/>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145"/>
    </row>
    <row r="490" spans="2:30" ht="12.75">
      <c r="B490" s="82"/>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145"/>
    </row>
    <row r="492" spans="1:9" ht="12.75">
      <c r="A492" s="283">
        <v>8.6</v>
      </c>
      <c r="B492" s="283"/>
      <c r="C492" s="84" t="s">
        <v>27</v>
      </c>
      <c r="D492" s="283">
        <v>10</v>
      </c>
      <c r="E492" s="283"/>
      <c r="G492" s="84" t="s">
        <v>133</v>
      </c>
      <c r="I492" s="65" t="s">
        <v>134</v>
      </c>
    </row>
    <row r="493" spans="1:9" ht="12.75">
      <c r="A493" s="283">
        <v>6.6</v>
      </c>
      <c r="B493" s="283"/>
      <c r="C493" s="84" t="s">
        <v>27</v>
      </c>
      <c r="D493" s="283">
        <v>8.59</v>
      </c>
      <c r="E493" s="283"/>
      <c r="G493" s="84" t="s">
        <v>133</v>
      </c>
      <c r="I493" s="65" t="s">
        <v>135</v>
      </c>
    </row>
    <row r="494" spans="1:9" ht="12.75">
      <c r="A494" s="283">
        <v>4.6</v>
      </c>
      <c r="B494" s="283"/>
      <c r="C494" s="84" t="s">
        <v>27</v>
      </c>
      <c r="D494" s="283">
        <v>6.59</v>
      </c>
      <c r="E494" s="283"/>
      <c r="G494" s="84" t="s">
        <v>133</v>
      </c>
      <c r="I494" s="65" t="s">
        <v>136</v>
      </c>
    </row>
    <row r="495" spans="1:9" ht="12.75">
      <c r="A495" s="283">
        <v>2.6</v>
      </c>
      <c r="B495" s="283"/>
      <c r="C495" s="84" t="s">
        <v>27</v>
      </c>
      <c r="D495" s="283">
        <v>4.59</v>
      </c>
      <c r="E495" s="283"/>
      <c r="G495" s="84" t="s">
        <v>133</v>
      </c>
      <c r="I495" s="65" t="s">
        <v>137</v>
      </c>
    </row>
    <row r="496" spans="1:9" ht="12.75">
      <c r="A496" s="283" t="s">
        <v>139</v>
      </c>
      <c r="B496" s="283"/>
      <c r="C496" s="283"/>
      <c r="D496" s="283"/>
      <c r="E496" s="283"/>
      <c r="G496" s="84" t="s">
        <v>133</v>
      </c>
      <c r="I496" s="65" t="s">
        <v>138</v>
      </c>
    </row>
    <row r="498" spans="1:30" ht="30" customHeight="1">
      <c r="A498" s="85" t="s">
        <v>141</v>
      </c>
      <c r="B498" s="86"/>
      <c r="C498" s="86"/>
      <c r="D498" s="86"/>
      <c r="E498" s="86"/>
      <c r="F498" s="86"/>
      <c r="G498" s="86"/>
      <c r="H498" s="86"/>
      <c r="I498" s="87"/>
      <c r="J498" s="258" t="s">
        <v>237</v>
      </c>
      <c r="K498" s="259"/>
      <c r="L498" s="259"/>
      <c r="M498" s="259"/>
      <c r="N498" s="259"/>
      <c r="O498" s="259"/>
      <c r="P498" s="259"/>
      <c r="Q498" s="259"/>
      <c r="R498" s="259"/>
      <c r="S498" s="259"/>
      <c r="T498" s="259"/>
      <c r="U498" s="259"/>
      <c r="V498" s="259"/>
      <c r="W498" s="248" t="s">
        <v>242</v>
      </c>
      <c r="X498" s="248"/>
      <c r="Y498" s="248"/>
      <c r="Z498" s="248"/>
      <c r="AA498" s="248"/>
      <c r="AB498" s="248"/>
      <c r="AC498" s="248"/>
      <c r="AD498" s="248"/>
    </row>
    <row r="499" spans="1:30" ht="30" customHeight="1">
      <c r="A499" s="284" t="s">
        <v>150</v>
      </c>
      <c r="B499" s="285"/>
      <c r="C499" s="285"/>
      <c r="D499" s="285"/>
      <c r="E499" s="285"/>
      <c r="F499" s="285"/>
      <c r="G499" s="285"/>
      <c r="H499" s="285"/>
      <c r="I499" s="286"/>
      <c r="J499" s="255" t="s">
        <v>238</v>
      </c>
      <c r="K499" s="256"/>
      <c r="L499" s="256"/>
      <c r="M499" s="256"/>
      <c r="N499" s="256"/>
      <c r="O499" s="256"/>
      <c r="P499" s="256"/>
      <c r="Q499" s="256"/>
      <c r="R499" s="256"/>
      <c r="S499" s="256"/>
      <c r="T499" s="256"/>
      <c r="U499" s="256"/>
      <c r="V499" s="257"/>
      <c r="W499" s="248" t="s">
        <v>243</v>
      </c>
      <c r="X499" s="248"/>
      <c r="Y499" s="248"/>
      <c r="Z499" s="248"/>
      <c r="AA499" s="248"/>
      <c r="AB499" s="248"/>
      <c r="AC499" s="248"/>
      <c r="AD499" s="248"/>
    </row>
    <row r="500" spans="1:30" ht="30" customHeight="1">
      <c r="A500" s="287"/>
      <c r="B500" s="288"/>
      <c r="C500" s="288"/>
      <c r="D500" s="288"/>
      <c r="E500" s="288"/>
      <c r="F500" s="288"/>
      <c r="G500" s="288"/>
      <c r="H500" s="288"/>
      <c r="I500" s="289"/>
      <c r="J500" s="258" t="s">
        <v>144</v>
      </c>
      <c r="K500" s="259"/>
      <c r="L500" s="259"/>
      <c r="M500" s="259"/>
      <c r="N500" s="259"/>
      <c r="O500" s="259"/>
      <c r="P500" s="259"/>
      <c r="Q500" s="259"/>
      <c r="R500" s="259"/>
      <c r="S500" s="259"/>
      <c r="T500" s="259"/>
      <c r="U500" s="259"/>
      <c r="V500" s="259"/>
      <c r="W500" s="248" t="s">
        <v>263</v>
      </c>
      <c r="X500" s="248"/>
      <c r="Y500" s="248"/>
      <c r="Z500" s="248"/>
      <c r="AA500" s="248"/>
      <c r="AB500" s="248"/>
      <c r="AC500" s="248"/>
      <c r="AD500" s="248"/>
    </row>
    <row r="501" spans="1:30" ht="30" customHeight="1">
      <c r="A501" s="85" t="s">
        <v>142</v>
      </c>
      <c r="B501" s="86"/>
      <c r="C501" s="86"/>
      <c r="D501" s="86"/>
      <c r="E501" s="86"/>
      <c r="F501" s="86"/>
      <c r="G501" s="86"/>
      <c r="H501" s="86"/>
      <c r="I501" s="87"/>
      <c r="J501" s="260" t="s">
        <v>145</v>
      </c>
      <c r="K501" s="261"/>
      <c r="L501" s="261"/>
      <c r="M501" s="261"/>
      <c r="N501" s="261"/>
      <c r="O501" s="261"/>
      <c r="P501" s="261"/>
      <c r="Q501" s="261"/>
      <c r="R501" s="261"/>
      <c r="S501" s="261"/>
      <c r="T501" s="261"/>
      <c r="U501" s="261"/>
      <c r="V501" s="261"/>
      <c r="W501" s="248" t="s">
        <v>264</v>
      </c>
      <c r="X501" s="248"/>
      <c r="Y501" s="248"/>
      <c r="Z501" s="248"/>
      <c r="AA501" s="248"/>
      <c r="AB501" s="248"/>
      <c r="AC501" s="248"/>
      <c r="AD501" s="248"/>
    </row>
    <row r="502" spans="1:30" ht="30" customHeight="1">
      <c r="A502" s="85" t="s">
        <v>143</v>
      </c>
      <c r="B502" s="86"/>
      <c r="C502" s="86"/>
      <c r="D502" s="86"/>
      <c r="E502" s="86"/>
      <c r="F502" s="86"/>
      <c r="G502" s="86"/>
      <c r="H502" s="86"/>
      <c r="I502" s="87"/>
      <c r="J502" s="258" t="s">
        <v>146</v>
      </c>
      <c r="K502" s="259"/>
      <c r="L502" s="259"/>
      <c r="M502" s="259"/>
      <c r="N502" s="259"/>
      <c r="O502" s="259"/>
      <c r="P502" s="259"/>
      <c r="Q502" s="259"/>
      <c r="R502" s="259"/>
      <c r="S502" s="259"/>
      <c r="T502" s="259"/>
      <c r="U502" s="259"/>
      <c r="V502" s="259"/>
      <c r="W502" s="248" t="s">
        <v>147</v>
      </c>
      <c r="X502" s="248"/>
      <c r="Y502" s="248"/>
      <c r="Z502" s="248"/>
      <c r="AA502" s="248"/>
      <c r="AB502" s="248"/>
      <c r="AC502" s="248"/>
      <c r="AD502" s="248"/>
    </row>
    <row r="505" spans="1:8" ht="12.75">
      <c r="A505" s="65" t="s">
        <v>37</v>
      </c>
      <c r="H505" s="65" t="s">
        <v>38</v>
      </c>
    </row>
    <row r="507" spans="1:17" ht="12.75">
      <c r="A507" s="65" t="s">
        <v>39</v>
      </c>
      <c r="D507" s="282" t="s">
        <v>206</v>
      </c>
      <c r="E507" s="282"/>
      <c r="F507" s="282"/>
      <c r="G507" s="282"/>
      <c r="H507" s="282"/>
      <c r="I507" s="282"/>
      <c r="J507" s="282"/>
      <c r="K507" s="282"/>
      <c r="L507" s="282"/>
      <c r="M507" s="282"/>
      <c r="N507" s="65" t="s">
        <v>40</v>
      </c>
      <c r="Q507" s="65" t="s">
        <v>41</v>
      </c>
    </row>
    <row r="508" spans="1:15" ht="12.75">
      <c r="A508" s="65" t="s">
        <v>42</v>
      </c>
      <c r="H508" s="65" t="s">
        <v>43</v>
      </c>
      <c r="O508" s="65" t="s">
        <v>44</v>
      </c>
    </row>
    <row r="509" spans="1:25" ht="12.75">
      <c r="A509" s="65" t="s">
        <v>45</v>
      </c>
      <c r="F509" s="296" t="s">
        <v>262</v>
      </c>
      <c r="G509" s="296"/>
      <c r="H509" s="296"/>
      <c r="I509" s="296"/>
      <c r="J509" s="296"/>
      <c r="K509" s="296"/>
      <c r="L509" s="296"/>
      <c r="M509" s="296"/>
      <c r="N509" s="296"/>
      <c r="O509" s="296"/>
      <c r="P509" s="296"/>
      <c r="Q509" s="296"/>
      <c r="R509" s="296"/>
      <c r="S509" s="296"/>
      <c r="T509" s="296"/>
      <c r="U509" s="296"/>
      <c r="V509" s="296"/>
      <c r="W509" s="296"/>
      <c r="X509" s="296"/>
      <c r="Y509" s="296"/>
    </row>
    <row r="510" spans="1:30" ht="12.75">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row>
    <row r="511" spans="1:30" ht="12.75">
      <c r="A511" s="290" t="s">
        <v>46</v>
      </c>
      <c r="B511" s="291"/>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291"/>
      <c r="Z511" s="292"/>
      <c r="AA511" s="97" t="s">
        <v>47</v>
      </c>
      <c r="AB511" s="97" t="s">
        <v>50</v>
      </c>
      <c r="AC511" s="268" t="s">
        <v>49</v>
      </c>
      <c r="AD511" s="9" t="s">
        <v>99</v>
      </c>
    </row>
    <row r="512" spans="1:30" ht="12.75">
      <c r="A512" s="293"/>
      <c r="B512" s="294"/>
      <c r="C512" s="294"/>
      <c r="D512" s="294"/>
      <c r="E512" s="294"/>
      <c r="F512" s="294"/>
      <c r="G512" s="294"/>
      <c r="H512" s="294"/>
      <c r="I512" s="294"/>
      <c r="J512" s="294"/>
      <c r="K512" s="294"/>
      <c r="L512" s="294"/>
      <c r="M512" s="294"/>
      <c r="N512" s="294"/>
      <c r="O512" s="294"/>
      <c r="P512" s="294"/>
      <c r="Q512" s="294"/>
      <c r="R512" s="294"/>
      <c r="S512" s="294"/>
      <c r="T512" s="294"/>
      <c r="U512" s="294"/>
      <c r="V512" s="294"/>
      <c r="W512" s="294"/>
      <c r="X512" s="294"/>
      <c r="Y512" s="294"/>
      <c r="Z512" s="295"/>
      <c r="AA512" s="8" t="s">
        <v>48</v>
      </c>
      <c r="AB512" s="8" t="s">
        <v>51</v>
      </c>
      <c r="AC512" s="269"/>
      <c r="AD512" s="8" t="s">
        <v>48</v>
      </c>
    </row>
    <row r="513" spans="1:30" ht="12.75">
      <c r="A513" s="71" t="s">
        <v>52</v>
      </c>
      <c r="B513" s="65" t="s">
        <v>53</v>
      </c>
      <c r="AA513" s="139"/>
      <c r="AB513" s="140"/>
      <c r="AC513" s="140"/>
      <c r="AD513" s="141"/>
    </row>
    <row r="514" spans="2:30" ht="12.75">
      <c r="B514" s="65" t="s">
        <v>54</v>
      </c>
      <c r="C514" s="65" t="s">
        <v>55</v>
      </c>
      <c r="AA514" s="142"/>
      <c r="AB514" s="143"/>
      <c r="AC514" s="143"/>
      <c r="AD514" s="144"/>
    </row>
    <row r="515" spans="3:30" ht="12" customHeight="1">
      <c r="C515" s="32">
        <v>1</v>
      </c>
      <c r="D515" s="82" t="s">
        <v>56</v>
      </c>
      <c r="E515" s="83"/>
      <c r="F515" s="83"/>
      <c r="G515" s="83"/>
      <c r="H515" s="83"/>
      <c r="I515" s="83"/>
      <c r="J515" s="83"/>
      <c r="K515" s="83"/>
      <c r="L515" s="83"/>
      <c r="M515" s="83"/>
      <c r="N515" s="83"/>
      <c r="O515" s="83"/>
      <c r="P515" s="83"/>
      <c r="Q515" s="83"/>
      <c r="R515" s="83"/>
      <c r="S515" s="83"/>
      <c r="T515" s="83"/>
      <c r="U515" s="83"/>
      <c r="V515" s="83"/>
      <c r="W515" s="83"/>
      <c r="X515" s="83"/>
      <c r="Y515" s="83"/>
      <c r="Z515" s="145"/>
      <c r="AA515" s="146">
        <v>8</v>
      </c>
      <c r="AB515" s="146">
        <v>8</v>
      </c>
      <c r="AC515" s="147">
        <f aca="true" t="shared" si="24" ref="AC515:AC525">AVERAGE(AA515:AB515)</f>
        <v>8</v>
      </c>
      <c r="AD515" s="91" t="str">
        <f aca="true" t="shared" si="25" ref="AD515:AD525">IF(AC515&gt;=8.6,"O",IF(AC515&gt;=6.6,"VS",IF(AC515&gt;=4.6,"S",IF(AC515&gt;=2.6,"U",IF(AC515&gt;=2.59,"P")))))</f>
        <v>VS</v>
      </c>
    </row>
    <row r="516" spans="3:30" ht="12" customHeight="1">
      <c r="C516" s="32">
        <v>2</v>
      </c>
      <c r="D516" s="33" t="s">
        <v>100</v>
      </c>
      <c r="E516" s="83"/>
      <c r="F516" s="83"/>
      <c r="G516" s="83"/>
      <c r="H516" s="83"/>
      <c r="I516" s="83"/>
      <c r="J516" s="83"/>
      <c r="K516" s="83"/>
      <c r="L516" s="83"/>
      <c r="M516" s="83"/>
      <c r="N516" s="83"/>
      <c r="O516" s="83"/>
      <c r="P516" s="83"/>
      <c r="Q516" s="83"/>
      <c r="R516" s="83"/>
      <c r="S516" s="83"/>
      <c r="T516" s="83"/>
      <c r="U516" s="83"/>
      <c r="V516" s="83"/>
      <c r="W516" s="83"/>
      <c r="X516" s="83"/>
      <c r="Y516" s="83"/>
      <c r="Z516" s="145"/>
      <c r="AA516" s="146">
        <v>8</v>
      </c>
      <c r="AB516" s="146">
        <v>8</v>
      </c>
      <c r="AC516" s="147">
        <f t="shared" si="24"/>
        <v>8</v>
      </c>
      <c r="AD516" s="91" t="str">
        <f t="shared" si="25"/>
        <v>VS</v>
      </c>
    </row>
    <row r="517" spans="3:30" ht="12" customHeight="1">
      <c r="C517" s="32">
        <v>3</v>
      </c>
      <c r="D517" s="82" t="s">
        <v>57</v>
      </c>
      <c r="E517" s="83"/>
      <c r="F517" s="83"/>
      <c r="G517" s="83"/>
      <c r="H517" s="83"/>
      <c r="I517" s="83"/>
      <c r="J517" s="83"/>
      <c r="K517" s="83"/>
      <c r="L517" s="83"/>
      <c r="M517" s="83"/>
      <c r="N517" s="83"/>
      <c r="O517" s="83"/>
      <c r="P517" s="83"/>
      <c r="Q517" s="83"/>
      <c r="R517" s="83"/>
      <c r="S517" s="83"/>
      <c r="T517" s="83"/>
      <c r="U517" s="83"/>
      <c r="V517" s="83"/>
      <c r="W517" s="83"/>
      <c r="X517" s="83"/>
      <c r="Y517" s="83"/>
      <c r="Z517" s="145"/>
      <c r="AA517" s="146">
        <v>8</v>
      </c>
      <c r="AB517" s="146">
        <v>8</v>
      </c>
      <c r="AC517" s="147">
        <f t="shared" si="24"/>
        <v>8</v>
      </c>
      <c r="AD517" s="91" t="str">
        <f t="shared" si="25"/>
        <v>VS</v>
      </c>
    </row>
    <row r="518" spans="3:30" ht="12" customHeight="1">
      <c r="C518" s="32">
        <v>4</v>
      </c>
      <c r="D518" s="82" t="s">
        <v>58</v>
      </c>
      <c r="E518" s="83"/>
      <c r="F518" s="83"/>
      <c r="G518" s="83"/>
      <c r="H518" s="83"/>
      <c r="I518" s="83"/>
      <c r="J518" s="83"/>
      <c r="K518" s="83"/>
      <c r="L518" s="83"/>
      <c r="M518" s="83"/>
      <c r="N518" s="83"/>
      <c r="O518" s="83"/>
      <c r="P518" s="83"/>
      <c r="Q518" s="83"/>
      <c r="R518" s="83"/>
      <c r="S518" s="83"/>
      <c r="T518" s="83"/>
      <c r="U518" s="83"/>
      <c r="V518" s="83"/>
      <c r="W518" s="83"/>
      <c r="X518" s="83"/>
      <c r="Y518" s="83"/>
      <c r="Z518" s="145"/>
      <c r="AA518" s="146">
        <v>8</v>
      </c>
      <c r="AB518" s="146">
        <v>8</v>
      </c>
      <c r="AC518" s="147">
        <f t="shared" si="24"/>
        <v>8</v>
      </c>
      <c r="AD518" s="91" t="str">
        <f t="shared" si="25"/>
        <v>VS</v>
      </c>
    </row>
    <row r="519" spans="3:30" ht="12" customHeight="1">
      <c r="C519" s="32">
        <v>5</v>
      </c>
      <c r="D519" s="82" t="s">
        <v>59</v>
      </c>
      <c r="E519" s="83"/>
      <c r="F519" s="83"/>
      <c r="G519" s="83"/>
      <c r="H519" s="83"/>
      <c r="I519" s="83"/>
      <c r="J519" s="83"/>
      <c r="K519" s="83"/>
      <c r="L519" s="83"/>
      <c r="M519" s="83"/>
      <c r="N519" s="83"/>
      <c r="O519" s="83"/>
      <c r="P519" s="83"/>
      <c r="Q519" s="83"/>
      <c r="R519" s="83"/>
      <c r="S519" s="83"/>
      <c r="T519" s="83"/>
      <c r="U519" s="83"/>
      <c r="V519" s="83"/>
      <c r="W519" s="83"/>
      <c r="X519" s="83"/>
      <c r="Y519" s="83"/>
      <c r="Z519" s="145"/>
      <c r="AA519" s="146">
        <v>8</v>
      </c>
      <c r="AB519" s="146">
        <v>8</v>
      </c>
      <c r="AC519" s="147">
        <f t="shared" si="24"/>
        <v>8</v>
      </c>
      <c r="AD519" s="91" t="str">
        <f t="shared" si="25"/>
        <v>VS</v>
      </c>
    </row>
    <row r="520" spans="3:30" ht="12" customHeight="1">
      <c r="C520" s="32">
        <v>6</v>
      </c>
      <c r="D520" s="82" t="s">
        <v>60</v>
      </c>
      <c r="E520" s="83"/>
      <c r="F520" s="83"/>
      <c r="G520" s="83"/>
      <c r="H520" s="83"/>
      <c r="I520" s="83"/>
      <c r="J520" s="83"/>
      <c r="K520" s="83"/>
      <c r="L520" s="83"/>
      <c r="M520" s="83"/>
      <c r="N520" s="83"/>
      <c r="O520" s="83"/>
      <c r="P520" s="83"/>
      <c r="Q520" s="83"/>
      <c r="R520" s="83"/>
      <c r="S520" s="83"/>
      <c r="T520" s="83"/>
      <c r="U520" s="83"/>
      <c r="V520" s="83"/>
      <c r="W520" s="83"/>
      <c r="X520" s="83"/>
      <c r="Y520" s="83"/>
      <c r="Z520" s="145"/>
      <c r="AA520" s="146">
        <v>8</v>
      </c>
      <c r="AB520" s="146">
        <v>8</v>
      </c>
      <c r="AC520" s="147">
        <f t="shared" si="24"/>
        <v>8</v>
      </c>
      <c r="AD520" s="91" t="str">
        <f t="shared" si="25"/>
        <v>VS</v>
      </c>
    </row>
    <row r="521" spans="3:30" ht="12" customHeight="1">
      <c r="C521" s="32">
        <v>7</v>
      </c>
      <c r="D521" s="82" t="s">
        <v>61</v>
      </c>
      <c r="E521" s="83"/>
      <c r="F521" s="83"/>
      <c r="G521" s="83"/>
      <c r="H521" s="83"/>
      <c r="I521" s="83"/>
      <c r="J521" s="83"/>
      <c r="K521" s="83"/>
      <c r="L521" s="83"/>
      <c r="M521" s="83"/>
      <c r="N521" s="83"/>
      <c r="O521" s="83"/>
      <c r="P521" s="83"/>
      <c r="Q521" s="83"/>
      <c r="R521" s="83"/>
      <c r="S521" s="83"/>
      <c r="T521" s="83"/>
      <c r="U521" s="83"/>
      <c r="V521" s="83"/>
      <c r="W521" s="83"/>
      <c r="X521" s="83"/>
      <c r="Y521" s="83"/>
      <c r="Z521" s="145"/>
      <c r="AA521" s="146">
        <v>8</v>
      </c>
      <c r="AB521" s="146">
        <v>8</v>
      </c>
      <c r="AC521" s="147">
        <f t="shared" si="24"/>
        <v>8</v>
      </c>
      <c r="AD521" s="91" t="str">
        <f t="shared" si="25"/>
        <v>VS</v>
      </c>
    </row>
    <row r="522" spans="3:30" ht="12" customHeight="1">
      <c r="C522" s="32">
        <v>8</v>
      </c>
      <c r="D522" s="82" t="s">
        <v>62</v>
      </c>
      <c r="E522" s="83"/>
      <c r="F522" s="83"/>
      <c r="G522" s="83"/>
      <c r="H522" s="83"/>
      <c r="I522" s="83"/>
      <c r="J522" s="83"/>
      <c r="K522" s="83"/>
      <c r="L522" s="83"/>
      <c r="M522" s="83"/>
      <c r="N522" s="83"/>
      <c r="O522" s="83"/>
      <c r="P522" s="83"/>
      <c r="Q522" s="83"/>
      <c r="R522" s="83"/>
      <c r="S522" s="83"/>
      <c r="T522" s="83"/>
      <c r="U522" s="83"/>
      <c r="V522" s="83"/>
      <c r="W522" s="83"/>
      <c r="X522" s="83"/>
      <c r="Y522" s="83"/>
      <c r="Z522" s="145"/>
      <c r="AA522" s="146">
        <v>8</v>
      </c>
      <c r="AB522" s="146">
        <v>8</v>
      </c>
      <c r="AC522" s="147">
        <f t="shared" si="24"/>
        <v>8</v>
      </c>
      <c r="AD522" s="91" t="str">
        <f t="shared" si="25"/>
        <v>VS</v>
      </c>
    </row>
    <row r="523" spans="3:30" ht="12" customHeight="1">
      <c r="C523" s="32">
        <v>9</v>
      </c>
      <c r="D523" s="82" t="s">
        <v>63</v>
      </c>
      <c r="E523" s="83"/>
      <c r="F523" s="83"/>
      <c r="G523" s="83"/>
      <c r="H523" s="83"/>
      <c r="I523" s="83"/>
      <c r="J523" s="83"/>
      <c r="K523" s="83"/>
      <c r="L523" s="83"/>
      <c r="M523" s="83"/>
      <c r="N523" s="83"/>
      <c r="O523" s="83"/>
      <c r="P523" s="83"/>
      <c r="Q523" s="83"/>
      <c r="R523" s="83"/>
      <c r="S523" s="83"/>
      <c r="T523" s="83"/>
      <c r="U523" s="83"/>
      <c r="V523" s="83"/>
      <c r="W523" s="83"/>
      <c r="X523" s="83"/>
      <c r="Y523" s="83"/>
      <c r="Z523" s="145"/>
      <c r="AA523" s="146">
        <v>8</v>
      </c>
      <c r="AB523" s="146">
        <v>8</v>
      </c>
      <c r="AC523" s="147">
        <f t="shared" si="24"/>
        <v>8</v>
      </c>
      <c r="AD523" s="91" t="str">
        <f t="shared" si="25"/>
        <v>VS</v>
      </c>
    </row>
    <row r="524" spans="3:30" ht="12" customHeight="1">
      <c r="C524" s="32">
        <v>10</v>
      </c>
      <c r="D524" s="82" t="s">
        <v>64</v>
      </c>
      <c r="E524" s="83"/>
      <c r="F524" s="83"/>
      <c r="G524" s="83"/>
      <c r="H524" s="83"/>
      <c r="I524" s="83"/>
      <c r="J524" s="83"/>
      <c r="K524" s="83"/>
      <c r="L524" s="83"/>
      <c r="M524" s="83"/>
      <c r="N524" s="83"/>
      <c r="O524" s="83"/>
      <c r="P524" s="83"/>
      <c r="Q524" s="83"/>
      <c r="R524" s="83"/>
      <c r="S524" s="83"/>
      <c r="T524" s="83"/>
      <c r="U524" s="83"/>
      <c r="V524" s="83"/>
      <c r="W524" s="83"/>
      <c r="X524" s="83"/>
      <c r="Y524" s="83"/>
      <c r="Z524" s="145"/>
      <c r="AA524" s="146">
        <v>8</v>
      </c>
      <c r="AB524" s="146">
        <v>8</v>
      </c>
      <c r="AC524" s="147">
        <f t="shared" si="24"/>
        <v>8</v>
      </c>
      <c r="AD524" s="91" t="str">
        <f t="shared" si="25"/>
        <v>VS</v>
      </c>
    </row>
    <row r="525" spans="3:30" ht="12" customHeight="1">
      <c r="C525" s="32">
        <v>11</v>
      </c>
      <c r="D525" s="82" t="s">
        <v>65</v>
      </c>
      <c r="E525" s="83"/>
      <c r="F525" s="83"/>
      <c r="G525" s="83"/>
      <c r="H525" s="83"/>
      <c r="I525" s="83"/>
      <c r="J525" s="83"/>
      <c r="K525" s="83"/>
      <c r="L525" s="83"/>
      <c r="M525" s="83"/>
      <c r="N525" s="83"/>
      <c r="O525" s="83"/>
      <c r="P525" s="83"/>
      <c r="Q525" s="83"/>
      <c r="R525" s="83"/>
      <c r="S525" s="83"/>
      <c r="T525" s="83"/>
      <c r="U525" s="83"/>
      <c r="V525" s="83"/>
      <c r="W525" s="83"/>
      <c r="X525" s="83"/>
      <c r="Y525" s="83"/>
      <c r="Z525" s="145"/>
      <c r="AA525" s="146">
        <v>8</v>
      </c>
      <c r="AB525" s="146">
        <v>8</v>
      </c>
      <c r="AC525" s="147">
        <f t="shared" si="24"/>
        <v>8</v>
      </c>
      <c r="AD525" s="91" t="str">
        <f t="shared" si="25"/>
        <v>VS</v>
      </c>
    </row>
    <row r="526" spans="3:30" ht="12" customHeight="1">
      <c r="C526" s="13"/>
      <c r="D526" s="148" t="s">
        <v>66</v>
      </c>
      <c r="E526" s="83"/>
      <c r="F526" s="83"/>
      <c r="G526" s="83"/>
      <c r="H526" s="83"/>
      <c r="I526" s="83"/>
      <c r="J526" s="83"/>
      <c r="K526" s="83"/>
      <c r="L526" s="83"/>
      <c r="M526" s="83"/>
      <c r="N526" s="83"/>
      <c r="O526" s="83"/>
      <c r="P526" s="83"/>
      <c r="Q526" s="83"/>
      <c r="R526" s="83"/>
      <c r="S526" s="83"/>
      <c r="T526" s="83"/>
      <c r="U526" s="83"/>
      <c r="V526" s="83"/>
      <c r="W526" s="83"/>
      <c r="X526" s="83"/>
      <c r="Y526" s="83"/>
      <c r="Z526" s="145"/>
      <c r="AA526" s="149"/>
      <c r="AB526" s="149"/>
      <c r="AC526" s="150"/>
      <c r="AD526" s="149"/>
    </row>
    <row r="527" spans="3:30" ht="12" customHeight="1">
      <c r="C527" s="32">
        <v>12</v>
      </c>
      <c r="D527" s="82" t="s">
        <v>101</v>
      </c>
      <c r="E527" s="83"/>
      <c r="F527" s="83"/>
      <c r="G527" s="83"/>
      <c r="H527" s="83"/>
      <c r="I527" s="83"/>
      <c r="J527" s="83"/>
      <c r="K527" s="83"/>
      <c r="L527" s="83"/>
      <c r="M527" s="83"/>
      <c r="N527" s="83"/>
      <c r="O527" s="83"/>
      <c r="P527" s="83"/>
      <c r="Q527" s="83"/>
      <c r="R527" s="83"/>
      <c r="S527" s="83"/>
      <c r="T527" s="83"/>
      <c r="U527" s="83"/>
      <c r="V527" s="83"/>
      <c r="W527" s="83"/>
      <c r="X527" s="83"/>
      <c r="Y527" s="83"/>
      <c r="Z527" s="145"/>
      <c r="AA527" s="146">
        <v>8</v>
      </c>
      <c r="AB527" s="146">
        <v>8</v>
      </c>
      <c r="AC527" s="147">
        <f>AVERAGE(AA527:AB527)</f>
        <v>8</v>
      </c>
      <c r="AD527" s="91" t="str">
        <f>IF(AC527&gt;=8.6,"O",IF(AC527&gt;=6.6,"VS",IF(AC527&gt;=4.6,"S",IF(AC527&gt;=2.6,"U",IF(AC527&gt;=2.59,"P")))))</f>
        <v>VS</v>
      </c>
    </row>
    <row r="528" spans="3:30" ht="12" customHeight="1">
      <c r="C528" s="32">
        <v>13</v>
      </c>
      <c r="D528" s="82" t="s">
        <v>67</v>
      </c>
      <c r="E528" s="83"/>
      <c r="F528" s="83"/>
      <c r="G528" s="83"/>
      <c r="H528" s="83"/>
      <c r="I528" s="83"/>
      <c r="J528" s="83"/>
      <c r="K528" s="83"/>
      <c r="L528" s="83"/>
      <c r="M528" s="83"/>
      <c r="N528" s="83"/>
      <c r="O528" s="83"/>
      <c r="P528" s="83"/>
      <c r="Q528" s="83"/>
      <c r="R528" s="83"/>
      <c r="S528" s="83"/>
      <c r="T528" s="83"/>
      <c r="U528" s="83"/>
      <c r="V528" s="83"/>
      <c r="W528" s="83"/>
      <c r="X528" s="83"/>
      <c r="Y528" s="83"/>
      <c r="Z528" s="145"/>
      <c r="AA528" s="146">
        <v>8</v>
      </c>
      <c r="AB528" s="146">
        <v>8</v>
      </c>
      <c r="AC528" s="147">
        <f>AVERAGE(AA528:AB528)</f>
        <v>8</v>
      </c>
      <c r="AD528" s="91" t="str">
        <f>IF(AC528&gt;=8.6,"O",IF(AC528&gt;=6.6,"VS",IF(AC528&gt;=4.6,"S",IF(AC528&gt;=2.6,"U",IF(AC528&gt;=2.59,"P")))))</f>
        <v>VS</v>
      </c>
    </row>
    <row r="529" spans="3:30" ht="12" customHeight="1">
      <c r="C529" s="32">
        <v>14</v>
      </c>
      <c r="D529" s="82" t="s">
        <v>102</v>
      </c>
      <c r="E529" s="83"/>
      <c r="F529" s="83"/>
      <c r="G529" s="83"/>
      <c r="H529" s="83"/>
      <c r="I529" s="83"/>
      <c r="J529" s="83"/>
      <c r="K529" s="83"/>
      <c r="L529" s="83"/>
      <c r="M529" s="83"/>
      <c r="N529" s="83"/>
      <c r="O529" s="83"/>
      <c r="P529" s="83"/>
      <c r="Q529" s="83"/>
      <c r="R529" s="83"/>
      <c r="S529" s="83"/>
      <c r="T529" s="83"/>
      <c r="U529" s="83"/>
      <c r="V529" s="83"/>
      <c r="W529" s="83"/>
      <c r="X529" s="83"/>
      <c r="Y529" s="83"/>
      <c r="Z529" s="145"/>
      <c r="AA529" s="146">
        <v>8</v>
      </c>
      <c r="AB529" s="146">
        <v>8</v>
      </c>
      <c r="AC529" s="147">
        <f>AVERAGE(AA529:AB529)</f>
        <v>8</v>
      </c>
      <c r="AD529" s="91" t="str">
        <f>IF(AC529&gt;=8.6,"O",IF(AC529&gt;=6.6,"VS",IF(AC529&gt;=4.6,"S",IF(AC529&gt;=2.6,"U",IF(AC529&gt;=2.59,"P")))))</f>
        <v>VS</v>
      </c>
    </row>
    <row r="530" spans="3:30" ht="12" customHeight="1">
      <c r="C530" s="13"/>
      <c r="D530" s="148" t="s">
        <v>68</v>
      </c>
      <c r="E530" s="83"/>
      <c r="F530" s="83"/>
      <c r="G530" s="83"/>
      <c r="H530" s="83"/>
      <c r="I530" s="83"/>
      <c r="J530" s="83"/>
      <c r="K530" s="83"/>
      <c r="L530" s="83"/>
      <c r="M530" s="83"/>
      <c r="N530" s="83"/>
      <c r="O530" s="83"/>
      <c r="P530" s="83"/>
      <c r="Q530" s="83"/>
      <c r="R530" s="83"/>
      <c r="S530" s="83"/>
      <c r="T530" s="83"/>
      <c r="U530" s="83"/>
      <c r="V530" s="83"/>
      <c r="W530" s="83"/>
      <c r="X530" s="83"/>
      <c r="Y530" s="83"/>
      <c r="Z530" s="145"/>
      <c r="AA530" s="149"/>
      <c r="AB530" s="149"/>
      <c r="AC530" s="150"/>
      <c r="AD530" s="149"/>
    </row>
    <row r="531" spans="3:30" ht="12" customHeight="1">
      <c r="C531" s="32">
        <v>15</v>
      </c>
      <c r="D531" s="82" t="s">
        <v>69</v>
      </c>
      <c r="E531" s="83"/>
      <c r="F531" s="83"/>
      <c r="G531" s="83"/>
      <c r="H531" s="83"/>
      <c r="I531" s="83"/>
      <c r="J531" s="83"/>
      <c r="K531" s="83"/>
      <c r="L531" s="83"/>
      <c r="M531" s="83"/>
      <c r="N531" s="83"/>
      <c r="O531" s="83"/>
      <c r="P531" s="83"/>
      <c r="Q531" s="83"/>
      <c r="R531" s="83"/>
      <c r="S531" s="83"/>
      <c r="T531" s="83"/>
      <c r="U531" s="83"/>
      <c r="V531" s="83"/>
      <c r="W531" s="83"/>
      <c r="X531" s="83"/>
      <c r="Y531" s="83"/>
      <c r="Z531" s="145"/>
      <c r="AA531" s="146">
        <v>10</v>
      </c>
      <c r="AB531" s="146">
        <v>10</v>
      </c>
      <c r="AC531" s="147">
        <f>AVERAGE(AA531:AB531)</f>
        <v>10</v>
      </c>
      <c r="AD531" s="91" t="str">
        <f>IF(AC531&gt;=8.6,"O",IF(AC531&gt;=6.6,"VS",IF(AC531&gt;=4.6,"S",IF(AC531&gt;=2.6,"U",IF(AC531&gt;=2.59,"P")))))</f>
        <v>O</v>
      </c>
    </row>
    <row r="532" spans="3:30" ht="12" customHeight="1">
      <c r="C532" s="32">
        <v>16</v>
      </c>
      <c r="D532" s="82" t="s">
        <v>103</v>
      </c>
      <c r="E532" s="83"/>
      <c r="F532" s="83"/>
      <c r="G532" s="83"/>
      <c r="H532" s="83"/>
      <c r="I532" s="83"/>
      <c r="J532" s="83"/>
      <c r="K532" s="83"/>
      <c r="L532" s="83"/>
      <c r="M532" s="83"/>
      <c r="N532" s="83"/>
      <c r="O532" s="83"/>
      <c r="P532" s="83"/>
      <c r="Q532" s="83"/>
      <c r="R532" s="83"/>
      <c r="S532" s="83"/>
      <c r="T532" s="83"/>
      <c r="U532" s="83"/>
      <c r="V532" s="83"/>
      <c r="W532" s="83"/>
      <c r="X532" s="83"/>
      <c r="Y532" s="83"/>
      <c r="Z532" s="145"/>
      <c r="AA532" s="146">
        <v>10</v>
      </c>
      <c r="AB532" s="146">
        <v>10</v>
      </c>
      <c r="AC532" s="147">
        <f>AVERAGE(AA532:AB532)</f>
        <v>10</v>
      </c>
      <c r="AD532" s="91" t="str">
        <f>IF(AC532&gt;=8.6,"O",IF(AC532&gt;=6.6,"VS",IF(AC532&gt;=4.6,"S",IF(AC532&gt;=2.6,"U",IF(AC532&gt;=2.59,"P")))))</f>
        <v>O</v>
      </c>
    </row>
    <row r="533" spans="3:30" ht="12.75">
      <c r="C533" s="151"/>
      <c r="D533" s="152" t="s">
        <v>70</v>
      </c>
      <c r="E533" s="151"/>
      <c r="F533" s="151"/>
      <c r="G533" s="151"/>
      <c r="H533" s="151"/>
      <c r="I533" s="151"/>
      <c r="J533" s="151"/>
      <c r="K533" s="151"/>
      <c r="L533" s="151"/>
      <c r="M533" s="151"/>
      <c r="N533" s="151"/>
      <c r="O533" s="151"/>
      <c r="P533" s="151"/>
      <c r="Q533" s="151"/>
      <c r="R533" s="151"/>
      <c r="S533" s="151"/>
      <c r="T533" s="151"/>
      <c r="U533" s="151"/>
      <c r="V533" s="151"/>
      <c r="W533" s="151"/>
      <c r="X533" s="151"/>
      <c r="Y533" s="151"/>
      <c r="Z533" s="151"/>
      <c r="AA533" s="146">
        <f>SUM(AA515:AA532)</f>
        <v>132</v>
      </c>
      <c r="AB533" s="146">
        <f>SUM(AB515:AB532)</f>
        <v>132</v>
      </c>
      <c r="AC533" s="146">
        <f>SUM(AC515:AC532)</f>
        <v>132</v>
      </c>
      <c r="AD533" s="146"/>
    </row>
    <row r="534" spans="3:30" ht="12.75">
      <c r="C534" s="151"/>
      <c r="D534" s="35" t="s">
        <v>218</v>
      </c>
      <c r="AA534" s="154">
        <f>AVERAGE(AA515:AA532)*40%</f>
        <v>3.3000000000000003</v>
      </c>
      <c r="AB534" s="154">
        <f>AVERAGE(AB515:AB532)*40%</f>
        <v>3.3000000000000003</v>
      </c>
      <c r="AC534" s="155">
        <f>AVERAGE(AA534:AB534)</f>
        <v>3.3000000000000003</v>
      </c>
      <c r="AD534" s="125"/>
    </row>
    <row r="535" spans="2:3" ht="12.75">
      <c r="B535" s="65" t="s">
        <v>71</v>
      </c>
      <c r="C535" s="65" t="s">
        <v>72</v>
      </c>
    </row>
    <row r="536" spans="3:30" ht="12" customHeight="1">
      <c r="C536" s="32">
        <v>1</v>
      </c>
      <c r="D536" s="82" t="s">
        <v>73</v>
      </c>
      <c r="E536" s="83"/>
      <c r="F536" s="83"/>
      <c r="G536" s="83"/>
      <c r="H536" s="83"/>
      <c r="I536" s="83"/>
      <c r="J536" s="83"/>
      <c r="K536" s="83"/>
      <c r="L536" s="83"/>
      <c r="M536" s="83"/>
      <c r="N536" s="83"/>
      <c r="O536" s="83"/>
      <c r="P536" s="83"/>
      <c r="Q536" s="83"/>
      <c r="R536" s="83"/>
      <c r="S536" s="83"/>
      <c r="T536" s="83"/>
      <c r="U536" s="83"/>
      <c r="V536" s="83"/>
      <c r="W536" s="83"/>
      <c r="X536" s="83"/>
      <c r="Y536" s="83"/>
      <c r="Z536" s="145"/>
      <c r="AA536" s="146">
        <v>8</v>
      </c>
      <c r="AB536" s="146">
        <v>8</v>
      </c>
      <c r="AC536" s="153">
        <f aca="true" t="shared" si="26" ref="AC536:AC541">AVERAGE(AA536:AB536)</f>
        <v>8</v>
      </c>
      <c r="AD536" s="91" t="str">
        <f>IF(AC536&gt;=8.6,"O",IF(AC536&gt;=6.6,"VS",IF(AC536&gt;=4.6,"S",IF(AC536&gt;=2.6,"U",IF(AC536&gt;=2.59,"P")))))</f>
        <v>VS</v>
      </c>
    </row>
    <row r="537" spans="3:30" ht="12" customHeight="1">
      <c r="C537" s="32">
        <v>2</v>
      </c>
      <c r="D537" s="31" t="s">
        <v>104</v>
      </c>
      <c r="E537" s="83"/>
      <c r="F537" s="83"/>
      <c r="G537" s="83"/>
      <c r="H537" s="83"/>
      <c r="I537" s="83"/>
      <c r="J537" s="83"/>
      <c r="K537" s="83"/>
      <c r="L537" s="83"/>
      <c r="M537" s="83"/>
      <c r="N537" s="83"/>
      <c r="O537" s="83"/>
      <c r="P537" s="83"/>
      <c r="Q537" s="83"/>
      <c r="R537" s="83"/>
      <c r="S537" s="83"/>
      <c r="T537" s="83"/>
      <c r="U537" s="83"/>
      <c r="V537" s="83"/>
      <c r="W537" s="83"/>
      <c r="X537" s="83"/>
      <c r="Y537" s="83"/>
      <c r="Z537" s="145"/>
      <c r="AA537" s="146">
        <v>8</v>
      </c>
      <c r="AB537" s="146">
        <v>8</v>
      </c>
      <c r="AC537" s="153">
        <f t="shared" si="26"/>
        <v>8</v>
      </c>
      <c r="AD537" s="91" t="str">
        <f>IF(AC537&gt;=8.6,"O",IF(AC537&gt;=6.6,"VS",IF(AC537&gt;=4.6,"S",IF(AC537&gt;=2.6,"U",IF(AC537&gt;=2.59,"P")))))</f>
        <v>VS</v>
      </c>
    </row>
    <row r="538" spans="3:30" ht="12" customHeight="1">
      <c r="C538" s="32">
        <v>3</v>
      </c>
      <c r="D538" s="82" t="s">
        <v>74</v>
      </c>
      <c r="E538" s="83"/>
      <c r="F538" s="83"/>
      <c r="G538" s="83"/>
      <c r="H538" s="83"/>
      <c r="I538" s="83"/>
      <c r="J538" s="83"/>
      <c r="K538" s="83"/>
      <c r="L538" s="83"/>
      <c r="M538" s="83"/>
      <c r="N538" s="83"/>
      <c r="O538" s="83"/>
      <c r="P538" s="83"/>
      <c r="Q538" s="83"/>
      <c r="R538" s="83"/>
      <c r="S538" s="83"/>
      <c r="T538" s="83"/>
      <c r="U538" s="83"/>
      <c r="V538" s="83"/>
      <c r="W538" s="83"/>
      <c r="X538" s="83"/>
      <c r="Y538" s="83"/>
      <c r="Z538" s="145"/>
      <c r="AA538" s="146">
        <v>10</v>
      </c>
      <c r="AB538" s="146">
        <v>10</v>
      </c>
      <c r="AC538" s="153">
        <f t="shared" si="26"/>
        <v>10</v>
      </c>
      <c r="AD538" s="91" t="str">
        <f>IF(AC538&gt;=8.6,"O",IF(AC538&gt;=6.6,"VS",IF(AC538&gt;=4.6,"S",IF(AC538&gt;=2.6,"U",IF(AC538&gt;=2.59,"P")))))</f>
        <v>O</v>
      </c>
    </row>
    <row r="539" spans="3:30" ht="27" customHeight="1">
      <c r="C539" s="34">
        <v>4</v>
      </c>
      <c r="D539" s="297" t="s">
        <v>75</v>
      </c>
      <c r="E539" s="298"/>
      <c r="F539" s="298"/>
      <c r="G539" s="298"/>
      <c r="H539" s="298"/>
      <c r="I539" s="298"/>
      <c r="J539" s="298"/>
      <c r="K539" s="298"/>
      <c r="L539" s="298"/>
      <c r="M539" s="298"/>
      <c r="N539" s="298"/>
      <c r="O539" s="298"/>
      <c r="P539" s="298"/>
      <c r="Q539" s="298"/>
      <c r="R539" s="298"/>
      <c r="S539" s="298"/>
      <c r="T539" s="298"/>
      <c r="U539" s="298"/>
      <c r="V539" s="298"/>
      <c r="W539" s="298"/>
      <c r="X539" s="298"/>
      <c r="Y539" s="298"/>
      <c r="Z539" s="299"/>
      <c r="AA539" s="146">
        <v>10</v>
      </c>
      <c r="AB539" s="146">
        <v>10</v>
      </c>
      <c r="AC539" s="153">
        <f t="shared" si="26"/>
        <v>10</v>
      </c>
      <c r="AD539" s="91" t="str">
        <f>IF(AC539&gt;=8.6,"O",IF(AC539&gt;=6.6,"VS",IF(AC539&gt;=4.6,"S",IF(AC539&gt;=2.6,"U",IF(AC539&gt;=2.59,"P")))))</f>
        <v>O</v>
      </c>
    </row>
    <row r="540" spans="3:30" ht="12.75">
      <c r="C540" s="151"/>
      <c r="D540" s="152" t="s">
        <v>70</v>
      </c>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c r="AA540" s="146">
        <f>SUM(AA536:AA539)</f>
        <v>36</v>
      </c>
      <c r="AB540" s="146">
        <f>SUM(AB536:AB539)</f>
        <v>36</v>
      </c>
      <c r="AC540" s="153">
        <f t="shared" si="26"/>
        <v>36</v>
      </c>
      <c r="AD540" s="146"/>
    </row>
    <row r="541" spans="3:30" ht="12.75">
      <c r="C541" s="151"/>
      <c r="D541" s="152" t="s">
        <v>220</v>
      </c>
      <c r="AA541" s="157">
        <f>AVERAGE(AA536:AA539)*15%</f>
        <v>1.3499999999999999</v>
      </c>
      <c r="AB541" s="158">
        <f>AVERAGE(AB536:AB539)*15%</f>
        <v>1.3499999999999999</v>
      </c>
      <c r="AC541" s="162">
        <f t="shared" si="26"/>
        <v>1.3499999999999999</v>
      </c>
      <c r="AD541" s="125"/>
    </row>
    <row r="542" spans="2:3" ht="12.75">
      <c r="B542" s="65" t="s">
        <v>76</v>
      </c>
      <c r="C542" s="65" t="s">
        <v>77</v>
      </c>
    </row>
    <row r="543" spans="3:30" ht="12.75">
      <c r="C543" s="32">
        <v>1</v>
      </c>
      <c r="D543" s="82" t="s">
        <v>78</v>
      </c>
      <c r="E543" s="83"/>
      <c r="F543" s="83"/>
      <c r="G543" s="83"/>
      <c r="H543" s="83"/>
      <c r="I543" s="83"/>
      <c r="J543" s="83"/>
      <c r="K543" s="83"/>
      <c r="L543" s="83"/>
      <c r="M543" s="83"/>
      <c r="N543" s="83"/>
      <c r="O543" s="83"/>
      <c r="P543" s="83"/>
      <c r="Q543" s="83"/>
      <c r="R543" s="83"/>
      <c r="S543" s="83"/>
      <c r="T543" s="83"/>
      <c r="U543" s="83"/>
      <c r="V543" s="83"/>
      <c r="W543" s="83"/>
      <c r="X543" s="83"/>
      <c r="Y543" s="83"/>
      <c r="Z543" s="145"/>
      <c r="AA543" s="146">
        <v>0</v>
      </c>
      <c r="AB543" s="146">
        <v>0</v>
      </c>
      <c r="AC543" s="160">
        <f>AVERAGE(AA543:AB543)</f>
        <v>0</v>
      </c>
      <c r="AD543" s="36" t="b">
        <f>IF(AC543&gt;=8.6,"O",IF(AC543&gt;=6.6,"VS",IF(AC543&gt;=4.6,"S",IF(AC543&gt;=2.6,"U",IF(AC543&gt;=2.59,"P")))))</f>
        <v>0</v>
      </c>
    </row>
    <row r="544" spans="3:30" ht="12.75">
      <c r="C544" s="151"/>
      <c r="D544" s="152" t="s">
        <v>70</v>
      </c>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c r="AA544" s="146">
        <v>0</v>
      </c>
      <c r="AB544" s="146">
        <v>0</v>
      </c>
      <c r="AC544" s="160">
        <f>AVERAGE(AA544:AB544)</f>
        <v>0</v>
      </c>
      <c r="AD544" s="36" t="b">
        <f>IF(AC544&gt;=8.6,"O",IF(AC544&gt;=6.6,"VS",IF(AC544&gt;=4.6,"S",IF(AC544&gt;=2.6,"U",IF(AC544&gt;=2.59,"P")))))</f>
        <v>0</v>
      </c>
    </row>
    <row r="545" spans="3:30" ht="12.75">
      <c r="C545" s="151"/>
      <c r="D545" s="152" t="s">
        <v>79</v>
      </c>
      <c r="AA545" s="157">
        <f>AVERAGE(AA543:AA543)*10%</f>
        <v>0</v>
      </c>
      <c r="AB545" s="158">
        <f>AVERAGE(AB543:AB543)*10%</f>
        <v>0</v>
      </c>
      <c r="AC545" s="168">
        <f>AVERAGE(AC543:AC543)*10%</f>
        <v>0</v>
      </c>
      <c r="AD545" s="125"/>
    </row>
    <row r="546" spans="2:3" ht="12.75">
      <c r="B546" s="65" t="s">
        <v>80</v>
      </c>
      <c r="C546" s="65" t="s">
        <v>81</v>
      </c>
    </row>
    <row r="547" spans="3:30" ht="12" customHeight="1">
      <c r="C547" s="32">
        <v>1</v>
      </c>
      <c r="D547" s="82" t="s">
        <v>85</v>
      </c>
      <c r="E547" s="83"/>
      <c r="F547" s="83"/>
      <c r="G547" s="83"/>
      <c r="H547" s="83"/>
      <c r="I547" s="83"/>
      <c r="J547" s="83"/>
      <c r="K547" s="83"/>
      <c r="L547" s="83"/>
      <c r="M547" s="83"/>
      <c r="N547" s="83"/>
      <c r="O547" s="83"/>
      <c r="P547" s="83"/>
      <c r="Q547" s="83"/>
      <c r="R547" s="83"/>
      <c r="S547" s="83"/>
      <c r="T547" s="83"/>
      <c r="U547" s="83"/>
      <c r="V547" s="83"/>
      <c r="W547" s="83"/>
      <c r="X547" s="83"/>
      <c r="Y547" s="83"/>
      <c r="Z547" s="145"/>
      <c r="AA547" s="146">
        <v>10</v>
      </c>
      <c r="AB547" s="146">
        <v>10</v>
      </c>
      <c r="AC547" s="147">
        <f aca="true" t="shared" si="27" ref="AC547:AC553">AVERAGE(AA547:AB547)</f>
        <v>10</v>
      </c>
      <c r="AD547" s="36" t="str">
        <f aca="true" t="shared" si="28" ref="AD547:AD552">IF(AC547&gt;=8.6,"O",IF(AC547&gt;=6.6,"VS",IF(AC547&gt;=4.6,"S",IF(AC547&gt;=2.6,"U",IF(AC547&gt;=2.59,"P")))))</f>
        <v>O</v>
      </c>
    </row>
    <row r="548" spans="3:30" ht="12" customHeight="1">
      <c r="C548" s="32">
        <v>2</v>
      </c>
      <c r="D548" s="82" t="s">
        <v>105</v>
      </c>
      <c r="E548" s="83"/>
      <c r="F548" s="83"/>
      <c r="G548" s="83"/>
      <c r="H548" s="83"/>
      <c r="I548" s="83"/>
      <c r="J548" s="83"/>
      <c r="K548" s="83"/>
      <c r="L548" s="83"/>
      <c r="M548" s="83"/>
      <c r="N548" s="83"/>
      <c r="O548" s="83"/>
      <c r="P548" s="83"/>
      <c r="Q548" s="83"/>
      <c r="R548" s="83"/>
      <c r="S548" s="83"/>
      <c r="T548" s="83"/>
      <c r="U548" s="83"/>
      <c r="V548" s="83"/>
      <c r="W548" s="83"/>
      <c r="X548" s="83"/>
      <c r="Y548" s="83"/>
      <c r="Z548" s="145"/>
      <c r="AA548" s="146">
        <v>10</v>
      </c>
      <c r="AB548" s="146">
        <v>10</v>
      </c>
      <c r="AC548" s="147">
        <f t="shared" si="27"/>
        <v>10</v>
      </c>
      <c r="AD548" s="36" t="str">
        <f t="shared" si="28"/>
        <v>O</v>
      </c>
    </row>
    <row r="549" spans="3:30" ht="12" customHeight="1">
      <c r="C549" s="32">
        <v>3</v>
      </c>
      <c r="D549" s="33" t="s">
        <v>86</v>
      </c>
      <c r="E549" s="83"/>
      <c r="F549" s="83"/>
      <c r="G549" s="83"/>
      <c r="H549" s="83"/>
      <c r="I549" s="83"/>
      <c r="J549" s="83"/>
      <c r="K549" s="83"/>
      <c r="L549" s="83"/>
      <c r="M549" s="83"/>
      <c r="N549" s="83"/>
      <c r="O549" s="83"/>
      <c r="P549" s="83"/>
      <c r="Q549" s="83"/>
      <c r="R549" s="83"/>
      <c r="S549" s="83"/>
      <c r="T549" s="83"/>
      <c r="U549" s="83"/>
      <c r="V549" s="83"/>
      <c r="W549" s="83"/>
      <c r="X549" s="83"/>
      <c r="Y549" s="83"/>
      <c r="Z549" s="145"/>
      <c r="AA549" s="146">
        <v>10</v>
      </c>
      <c r="AB549" s="146">
        <v>10</v>
      </c>
      <c r="AC549" s="147">
        <f t="shared" si="27"/>
        <v>10</v>
      </c>
      <c r="AD549" s="36" t="str">
        <f t="shared" si="28"/>
        <v>O</v>
      </c>
    </row>
    <row r="550" spans="3:30" ht="12" customHeight="1">
      <c r="C550" s="32">
        <v>4</v>
      </c>
      <c r="D550" s="82" t="s">
        <v>87</v>
      </c>
      <c r="E550" s="83"/>
      <c r="F550" s="83"/>
      <c r="G550" s="83"/>
      <c r="H550" s="83"/>
      <c r="I550" s="83"/>
      <c r="J550" s="83"/>
      <c r="K550" s="83"/>
      <c r="L550" s="83"/>
      <c r="M550" s="83"/>
      <c r="N550" s="83"/>
      <c r="O550" s="83"/>
      <c r="P550" s="83"/>
      <c r="Q550" s="83"/>
      <c r="R550" s="83"/>
      <c r="S550" s="83"/>
      <c r="T550" s="83"/>
      <c r="U550" s="83"/>
      <c r="V550" s="83"/>
      <c r="W550" s="83"/>
      <c r="X550" s="83"/>
      <c r="Y550" s="83"/>
      <c r="Z550" s="145"/>
      <c r="AA550" s="146">
        <v>10</v>
      </c>
      <c r="AB550" s="146">
        <v>10</v>
      </c>
      <c r="AC550" s="147">
        <f t="shared" si="27"/>
        <v>10</v>
      </c>
      <c r="AD550" s="36" t="str">
        <f t="shared" si="28"/>
        <v>O</v>
      </c>
    </row>
    <row r="551" spans="3:30" ht="12" customHeight="1">
      <c r="C551" s="32">
        <v>5</v>
      </c>
      <c r="D551" s="82" t="s">
        <v>88</v>
      </c>
      <c r="E551" s="83"/>
      <c r="F551" s="83"/>
      <c r="G551" s="83"/>
      <c r="H551" s="83"/>
      <c r="I551" s="83"/>
      <c r="J551" s="83"/>
      <c r="K551" s="83"/>
      <c r="L551" s="83"/>
      <c r="M551" s="83"/>
      <c r="N551" s="83"/>
      <c r="O551" s="83"/>
      <c r="P551" s="83"/>
      <c r="Q551" s="83"/>
      <c r="R551" s="83"/>
      <c r="S551" s="83"/>
      <c r="T551" s="83"/>
      <c r="U551" s="83"/>
      <c r="V551" s="83"/>
      <c r="W551" s="83"/>
      <c r="X551" s="83"/>
      <c r="Y551" s="83"/>
      <c r="Z551" s="145"/>
      <c r="AA551" s="146">
        <v>10</v>
      </c>
      <c r="AB551" s="146">
        <v>10</v>
      </c>
      <c r="AC551" s="147">
        <f t="shared" si="27"/>
        <v>10</v>
      </c>
      <c r="AD551" s="36" t="str">
        <f t="shared" si="28"/>
        <v>O</v>
      </c>
    </row>
    <row r="552" spans="3:30" ht="12.75">
      <c r="C552" s="151"/>
      <c r="D552" s="152" t="s">
        <v>70</v>
      </c>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c r="AA552" s="146">
        <f>SUM(AA547:AA551)</f>
        <v>50</v>
      </c>
      <c r="AB552" s="146">
        <f>SUM(AB547:AB551)</f>
        <v>50</v>
      </c>
      <c r="AC552" s="147">
        <f t="shared" si="27"/>
        <v>50</v>
      </c>
      <c r="AD552" s="36" t="str">
        <f t="shared" si="28"/>
        <v>O</v>
      </c>
    </row>
    <row r="553" spans="3:30" ht="12.75">
      <c r="C553" s="151"/>
      <c r="D553" s="152" t="s">
        <v>221</v>
      </c>
      <c r="AA553" s="157">
        <f>AVERAGE(AA547:AA551)*5%</f>
        <v>0.5</v>
      </c>
      <c r="AB553" s="158">
        <f>AVERAGE(AB547:AB551)*5%</f>
        <v>0.5</v>
      </c>
      <c r="AC553" s="162">
        <f t="shared" si="27"/>
        <v>0.5</v>
      </c>
      <c r="AD553" s="125"/>
    </row>
    <row r="554" spans="4:30" ht="12.75">
      <c r="D554" s="65" t="s">
        <v>82</v>
      </c>
      <c r="AA554" s="156"/>
      <c r="AB554" s="156"/>
      <c r="AC554" s="156"/>
      <c r="AD554" s="156"/>
    </row>
    <row r="556" spans="1:2" ht="12.75">
      <c r="A556" s="65" t="s">
        <v>83</v>
      </c>
      <c r="B556" s="65" t="s">
        <v>84</v>
      </c>
    </row>
    <row r="557" spans="2:26" ht="12.75">
      <c r="B557" s="273" t="s">
        <v>106</v>
      </c>
      <c r="C557" s="273"/>
      <c r="D557" s="273"/>
      <c r="E557" s="273"/>
      <c r="F557" s="273"/>
      <c r="G557" s="273"/>
      <c r="H557" s="273"/>
      <c r="I557" s="273"/>
      <c r="J557" s="273"/>
      <c r="K557" s="273"/>
      <c r="L557" s="273"/>
      <c r="M557" s="273"/>
      <c r="N557" s="273"/>
      <c r="O557" s="273"/>
      <c r="P557" s="273"/>
      <c r="Q557" s="273"/>
      <c r="R557" s="273"/>
      <c r="S557" s="273"/>
      <c r="T557" s="273"/>
      <c r="U557" s="273"/>
      <c r="V557" s="273"/>
      <c r="W557" s="273"/>
      <c r="X557" s="273"/>
      <c r="Y557" s="273"/>
      <c r="Z557" s="273"/>
    </row>
    <row r="558" spans="2:26" ht="12.75">
      <c r="B558" s="273"/>
      <c r="C558" s="273"/>
      <c r="D558" s="273"/>
      <c r="E558" s="273"/>
      <c r="F558" s="273"/>
      <c r="G558" s="273"/>
      <c r="H558" s="273"/>
      <c r="I558" s="273"/>
      <c r="J558" s="273"/>
      <c r="K558" s="273"/>
      <c r="L558" s="273"/>
      <c r="M558" s="273"/>
      <c r="N558" s="273"/>
      <c r="O558" s="273"/>
      <c r="P558" s="273"/>
      <c r="Q558" s="273"/>
      <c r="R558" s="273"/>
      <c r="S558" s="273"/>
      <c r="T558" s="273"/>
      <c r="U558" s="273"/>
      <c r="V558" s="273"/>
      <c r="W558" s="273"/>
      <c r="X558" s="273"/>
      <c r="Y558" s="273"/>
      <c r="Z558" s="273"/>
    </row>
    <row r="559" spans="3:30" ht="12" customHeight="1">
      <c r="C559" s="32">
        <v>1</v>
      </c>
      <c r="D559" s="82" t="s">
        <v>89</v>
      </c>
      <c r="E559" s="83"/>
      <c r="F559" s="83"/>
      <c r="G559" s="83"/>
      <c r="H559" s="83"/>
      <c r="I559" s="83"/>
      <c r="J559" s="83"/>
      <c r="K559" s="83"/>
      <c r="L559" s="83"/>
      <c r="M559" s="83"/>
      <c r="N559" s="83"/>
      <c r="O559" s="83"/>
      <c r="P559" s="83"/>
      <c r="Q559" s="83"/>
      <c r="R559" s="83"/>
      <c r="S559" s="83"/>
      <c r="T559" s="83"/>
      <c r="U559" s="83"/>
      <c r="V559" s="83"/>
      <c r="W559" s="83"/>
      <c r="X559" s="83"/>
      <c r="Y559" s="83"/>
      <c r="Z559" s="145"/>
      <c r="AA559" s="146">
        <v>10</v>
      </c>
      <c r="AB559" s="146">
        <v>10</v>
      </c>
      <c r="AC559" s="160">
        <f aca="true" t="shared" si="29" ref="AC559:AC570">AVERAGE(AA559:AB559)</f>
        <v>10</v>
      </c>
      <c r="AD559" s="91" t="str">
        <f aca="true" t="shared" si="30" ref="AD559:AD569">IF(AC559&gt;=8.6,"O",IF(AC559&gt;=6.6,"VS",IF(AC559&gt;=4.6,"S",IF(AC559&gt;=2.6,"U",IF(AC559&gt;=2.59,"P")))))</f>
        <v>O</v>
      </c>
    </row>
    <row r="560" spans="3:30" ht="12" customHeight="1">
      <c r="C560" s="32">
        <v>2</v>
      </c>
      <c r="D560" s="82" t="s">
        <v>90</v>
      </c>
      <c r="E560" s="83"/>
      <c r="F560" s="83"/>
      <c r="G560" s="83"/>
      <c r="H560" s="83"/>
      <c r="I560" s="83"/>
      <c r="J560" s="83"/>
      <c r="K560" s="83"/>
      <c r="L560" s="83"/>
      <c r="M560" s="83"/>
      <c r="N560" s="83"/>
      <c r="O560" s="83"/>
      <c r="P560" s="83"/>
      <c r="Q560" s="83"/>
      <c r="R560" s="83"/>
      <c r="S560" s="83"/>
      <c r="T560" s="83"/>
      <c r="U560" s="83"/>
      <c r="V560" s="83"/>
      <c r="W560" s="83"/>
      <c r="X560" s="83"/>
      <c r="Y560" s="83"/>
      <c r="Z560" s="145"/>
      <c r="AA560" s="146">
        <v>10</v>
      </c>
      <c r="AB560" s="146">
        <v>10</v>
      </c>
      <c r="AC560" s="160">
        <f t="shared" si="29"/>
        <v>10</v>
      </c>
      <c r="AD560" s="91" t="str">
        <f t="shared" si="30"/>
        <v>O</v>
      </c>
    </row>
    <row r="561" spans="3:30" ht="12" customHeight="1">
      <c r="C561" s="32">
        <v>3</v>
      </c>
      <c r="D561" s="82" t="s">
        <v>91</v>
      </c>
      <c r="E561" s="83"/>
      <c r="F561" s="83"/>
      <c r="G561" s="83"/>
      <c r="H561" s="83"/>
      <c r="I561" s="83"/>
      <c r="J561" s="83"/>
      <c r="K561" s="83"/>
      <c r="L561" s="83"/>
      <c r="M561" s="83"/>
      <c r="N561" s="83"/>
      <c r="O561" s="83"/>
      <c r="P561" s="83"/>
      <c r="Q561" s="83"/>
      <c r="R561" s="83"/>
      <c r="S561" s="83"/>
      <c r="T561" s="83"/>
      <c r="U561" s="83"/>
      <c r="V561" s="83"/>
      <c r="W561" s="83"/>
      <c r="X561" s="83"/>
      <c r="Y561" s="83"/>
      <c r="Z561" s="145"/>
      <c r="AA561" s="146">
        <v>10</v>
      </c>
      <c r="AB561" s="146">
        <v>10</v>
      </c>
      <c r="AC561" s="160">
        <f t="shared" si="29"/>
        <v>10</v>
      </c>
      <c r="AD561" s="91" t="str">
        <f t="shared" si="30"/>
        <v>O</v>
      </c>
    </row>
    <row r="562" spans="3:30" ht="12" customHeight="1">
      <c r="C562" s="32">
        <v>4</v>
      </c>
      <c r="D562" s="82" t="s">
        <v>92</v>
      </c>
      <c r="E562" s="83"/>
      <c r="F562" s="83"/>
      <c r="G562" s="83"/>
      <c r="H562" s="83"/>
      <c r="I562" s="83"/>
      <c r="J562" s="83"/>
      <c r="K562" s="83"/>
      <c r="L562" s="83"/>
      <c r="M562" s="83"/>
      <c r="N562" s="83"/>
      <c r="O562" s="83"/>
      <c r="P562" s="83"/>
      <c r="Q562" s="83"/>
      <c r="R562" s="83"/>
      <c r="S562" s="83"/>
      <c r="T562" s="83"/>
      <c r="U562" s="83"/>
      <c r="V562" s="83"/>
      <c r="W562" s="83"/>
      <c r="X562" s="83"/>
      <c r="Y562" s="83"/>
      <c r="Z562" s="145"/>
      <c r="AA562" s="146">
        <v>10</v>
      </c>
      <c r="AB562" s="146">
        <v>10</v>
      </c>
      <c r="AC562" s="160">
        <f t="shared" si="29"/>
        <v>10</v>
      </c>
      <c r="AD562" s="91" t="str">
        <f t="shared" si="30"/>
        <v>O</v>
      </c>
    </row>
    <row r="563" spans="3:30" ht="12" customHeight="1">
      <c r="C563" s="32">
        <v>5</v>
      </c>
      <c r="D563" s="82" t="s">
        <v>93</v>
      </c>
      <c r="E563" s="83"/>
      <c r="F563" s="83"/>
      <c r="G563" s="83"/>
      <c r="H563" s="83"/>
      <c r="I563" s="83"/>
      <c r="J563" s="83"/>
      <c r="K563" s="83"/>
      <c r="L563" s="83"/>
      <c r="M563" s="83"/>
      <c r="N563" s="83"/>
      <c r="O563" s="83"/>
      <c r="P563" s="83"/>
      <c r="Q563" s="83"/>
      <c r="R563" s="83"/>
      <c r="S563" s="83"/>
      <c r="T563" s="83"/>
      <c r="U563" s="83"/>
      <c r="V563" s="83"/>
      <c r="W563" s="83"/>
      <c r="X563" s="83"/>
      <c r="Y563" s="83"/>
      <c r="Z563" s="145"/>
      <c r="AA563" s="146">
        <v>8</v>
      </c>
      <c r="AB563" s="146">
        <v>8</v>
      </c>
      <c r="AC563" s="160">
        <f t="shared" si="29"/>
        <v>8</v>
      </c>
      <c r="AD563" s="91" t="str">
        <f t="shared" si="30"/>
        <v>VS</v>
      </c>
    </row>
    <row r="564" spans="3:30" ht="12" customHeight="1">
      <c r="C564" s="32">
        <v>6</v>
      </c>
      <c r="D564" s="82" t="s">
        <v>94</v>
      </c>
      <c r="E564" s="83"/>
      <c r="F564" s="83"/>
      <c r="G564" s="83"/>
      <c r="H564" s="83"/>
      <c r="I564" s="83"/>
      <c r="J564" s="83"/>
      <c r="K564" s="83"/>
      <c r="L564" s="83"/>
      <c r="M564" s="83"/>
      <c r="N564" s="83"/>
      <c r="O564" s="83"/>
      <c r="P564" s="83"/>
      <c r="Q564" s="83"/>
      <c r="R564" s="83"/>
      <c r="S564" s="83"/>
      <c r="T564" s="83"/>
      <c r="U564" s="83"/>
      <c r="V564" s="83"/>
      <c r="W564" s="83"/>
      <c r="X564" s="83"/>
      <c r="Y564" s="83"/>
      <c r="Z564" s="145"/>
      <c r="AA564" s="146">
        <v>8</v>
      </c>
      <c r="AB564" s="146">
        <v>8</v>
      </c>
      <c r="AC564" s="160">
        <f t="shared" si="29"/>
        <v>8</v>
      </c>
      <c r="AD564" s="91" t="str">
        <f t="shared" si="30"/>
        <v>VS</v>
      </c>
    </row>
    <row r="565" spans="3:30" ht="12" customHeight="1">
      <c r="C565" s="32">
        <v>7</v>
      </c>
      <c r="D565" s="31" t="s">
        <v>95</v>
      </c>
      <c r="E565" s="83"/>
      <c r="F565" s="83"/>
      <c r="G565" s="83"/>
      <c r="H565" s="83"/>
      <c r="I565" s="83"/>
      <c r="J565" s="83"/>
      <c r="K565" s="83"/>
      <c r="L565" s="83"/>
      <c r="M565" s="83"/>
      <c r="N565" s="83"/>
      <c r="O565" s="83"/>
      <c r="P565" s="83"/>
      <c r="Q565" s="83"/>
      <c r="R565" s="83"/>
      <c r="S565" s="83"/>
      <c r="T565" s="83"/>
      <c r="U565" s="83"/>
      <c r="V565" s="83"/>
      <c r="W565" s="83"/>
      <c r="X565" s="83"/>
      <c r="Y565" s="83"/>
      <c r="Z565" s="145"/>
      <c r="AA565" s="146">
        <v>10</v>
      </c>
      <c r="AB565" s="146">
        <v>10</v>
      </c>
      <c r="AC565" s="160">
        <f t="shared" si="29"/>
        <v>10</v>
      </c>
      <c r="AD565" s="91" t="str">
        <f t="shared" si="30"/>
        <v>O</v>
      </c>
    </row>
    <row r="566" spans="3:30" ht="12" customHeight="1">
      <c r="C566" s="32">
        <v>8</v>
      </c>
      <c r="D566" s="82" t="s">
        <v>96</v>
      </c>
      <c r="E566" s="83"/>
      <c r="F566" s="83"/>
      <c r="G566" s="83"/>
      <c r="H566" s="83"/>
      <c r="I566" s="83"/>
      <c r="J566" s="83"/>
      <c r="K566" s="83"/>
      <c r="L566" s="83"/>
      <c r="M566" s="83"/>
      <c r="N566" s="83"/>
      <c r="O566" s="83"/>
      <c r="P566" s="83"/>
      <c r="Q566" s="83"/>
      <c r="R566" s="83"/>
      <c r="S566" s="83"/>
      <c r="T566" s="83"/>
      <c r="U566" s="83"/>
      <c r="V566" s="83"/>
      <c r="W566" s="83"/>
      <c r="X566" s="83"/>
      <c r="Y566" s="83"/>
      <c r="Z566" s="145"/>
      <c r="AA566" s="146">
        <v>8</v>
      </c>
      <c r="AB566" s="146">
        <v>8</v>
      </c>
      <c r="AC566" s="160">
        <f t="shared" si="29"/>
        <v>8</v>
      </c>
      <c r="AD566" s="91" t="str">
        <f t="shared" si="30"/>
        <v>VS</v>
      </c>
    </row>
    <row r="567" spans="3:30" ht="12" customHeight="1">
      <c r="C567" s="32">
        <v>9</v>
      </c>
      <c r="D567" s="82" t="s">
        <v>97</v>
      </c>
      <c r="E567" s="83"/>
      <c r="F567" s="83"/>
      <c r="G567" s="83"/>
      <c r="H567" s="83"/>
      <c r="I567" s="83"/>
      <c r="J567" s="83"/>
      <c r="K567" s="83"/>
      <c r="L567" s="83"/>
      <c r="M567" s="83"/>
      <c r="N567" s="83"/>
      <c r="O567" s="83"/>
      <c r="P567" s="83"/>
      <c r="Q567" s="83"/>
      <c r="R567" s="83"/>
      <c r="S567" s="83"/>
      <c r="T567" s="83"/>
      <c r="U567" s="83"/>
      <c r="V567" s="83"/>
      <c r="W567" s="83"/>
      <c r="X567" s="83"/>
      <c r="Y567" s="83"/>
      <c r="Z567" s="145"/>
      <c r="AA567" s="146">
        <v>8</v>
      </c>
      <c r="AB567" s="146">
        <v>8</v>
      </c>
      <c r="AC567" s="160">
        <f t="shared" si="29"/>
        <v>8</v>
      </c>
      <c r="AD567" s="91" t="str">
        <f t="shared" si="30"/>
        <v>VS</v>
      </c>
    </row>
    <row r="568" spans="3:30" ht="12" customHeight="1">
      <c r="C568" s="32">
        <v>10</v>
      </c>
      <c r="D568" s="82" t="s">
        <v>98</v>
      </c>
      <c r="E568" s="83"/>
      <c r="F568" s="83"/>
      <c r="G568" s="83"/>
      <c r="H568" s="83"/>
      <c r="I568" s="83"/>
      <c r="J568" s="83"/>
      <c r="K568" s="83"/>
      <c r="L568" s="83"/>
      <c r="M568" s="83"/>
      <c r="N568" s="83"/>
      <c r="O568" s="83"/>
      <c r="P568" s="83"/>
      <c r="Q568" s="83"/>
      <c r="R568" s="83"/>
      <c r="S568" s="83"/>
      <c r="T568" s="83"/>
      <c r="U568" s="83"/>
      <c r="V568" s="83"/>
      <c r="W568" s="83"/>
      <c r="X568" s="83"/>
      <c r="Y568" s="83"/>
      <c r="Z568" s="145"/>
      <c r="AA568" s="146">
        <v>10</v>
      </c>
      <c r="AB568" s="146">
        <v>10</v>
      </c>
      <c r="AC568" s="160">
        <f t="shared" si="29"/>
        <v>10</v>
      </c>
      <c r="AD568" s="91" t="str">
        <f t="shared" si="30"/>
        <v>O</v>
      </c>
    </row>
    <row r="569" spans="3:30" ht="12.75">
      <c r="C569" s="151"/>
      <c r="D569" s="152" t="s">
        <v>70</v>
      </c>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c r="AA569" s="146">
        <f>SUM(AA559:AA568)</f>
        <v>92</v>
      </c>
      <c r="AB569" s="146">
        <f>SUM(AB559:AB568)</f>
        <v>92</v>
      </c>
      <c r="AC569" s="160">
        <f t="shared" si="29"/>
        <v>92</v>
      </c>
      <c r="AD569" s="91" t="str">
        <f t="shared" si="30"/>
        <v>O</v>
      </c>
    </row>
    <row r="570" spans="3:30" ht="12.75">
      <c r="C570" s="151"/>
      <c r="D570" s="152" t="s">
        <v>222</v>
      </c>
      <c r="AA570" s="154">
        <f>AVERAGE(AA559:AA568)*20%</f>
        <v>1.8399999999999999</v>
      </c>
      <c r="AB570" s="154">
        <f>AVERAGE(AB559:AB568)*20%</f>
        <v>1.8399999999999999</v>
      </c>
      <c r="AC570" s="155">
        <f t="shared" si="29"/>
        <v>1.8399999999999999</v>
      </c>
      <c r="AD570" s="125"/>
    </row>
    <row r="571" spans="3:4" ht="12.75">
      <c r="C571" s="151"/>
      <c r="D571" s="152"/>
    </row>
    <row r="572" spans="1:30" ht="12.75">
      <c r="A572" s="290" t="s">
        <v>46</v>
      </c>
      <c r="B572" s="291"/>
      <c r="C572" s="291"/>
      <c r="D572" s="291"/>
      <c r="E572" s="291"/>
      <c r="F572" s="291"/>
      <c r="G572" s="291"/>
      <c r="H572" s="291"/>
      <c r="I572" s="291"/>
      <c r="J572" s="291"/>
      <c r="K572" s="291"/>
      <c r="L572" s="291"/>
      <c r="M572" s="291"/>
      <c r="N572" s="291"/>
      <c r="O572" s="291"/>
      <c r="P572" s="291"/>
      <c r="Q572" s="291"/>
      <c r="R572" s="291"/>
      <c r="S572" s="291"/>
      <c r="T572" s="291"/>
      <c r="U572" s="291"/>
      <c r="V572" s="291"/>
      <c r="W572" s="291"/>
      <c r="X572" s="291"/>
      <c r="Y572" s="291"/>
      <c r="Z572" s="292"/>
      <c r="AA572" s="97" t="s">
        <v>47</v>
      </c>
      <c r="AB572" s="97" t="s">
        <v>50</v>
      </c>
      <c r="AC572" s="268" t="s">
        <v>49</v>
      </c>
      <c r="AD572" s="9" t="s">
        <v>99</v>
      </c>
    </row>
    <row r="573" spans="1:30" ht="12.75">
      <c r="A573" s="293"/>
      <c r="B573" s="294"/>
      <c r="C573" s="294"/>
      <c r="D573" s="294"/>
      <c r="E573" s="294"/>
      <c r="F573" s="294"/>
      <c r="G573" s="294"/>
      <c r="H573" s="294"/>
      <c r="I573" s="294"/>
      <c r="J573" s="294"/>
      <c r="K573" s="294"/>
      <c r="L573" s="294"/>
      <c r="M573" s="294"/>
      <c r="N573" s="294"/>
      <c r="O573" s="294"/>
      <c r="P573" s="294"/>
      <c r="Q573" s="294"/>
      <c r="R573" s="294"/>
      <c r="S573" s="294"/>
      <c r="T573" s="294"/>
      <c r="U573" s="294"/>
      <c r="V573" s="294"/>
      <c r="W573" s="294"/>
      <c r="X573" s="294"/>
      <c r="Y573" s="294"/>
      <c r="Z573" s="295"/>
      <c r="AA573" s="8" t="s">
        <v>48</v>
      </c>
      <c r="AB573" s="8" t="s">
        <v>51</v>
      </c>
      <c r="AC573" s="269"/>
      <c r="AD573" s="8" t="s">
        <v>48</v>
      </c>
    </row>
    <row r="574" spans="1:2" ht="12.75">
      <c r="A574" s="65" t="s">
        <v>107</v>
      </c>
      <c r="B574" s="65" t="s">
        <v>223</v>
      </c>
    </row>
    <row r="575" spans="3:30" ht="12" customHeight="1">
      <c r="C575" s="32">
        <v>1</v>
      </c>
      <c r="D575" s="82" t="s">
        <v>109</v>
      </c>
      <c r="E575" s="83"/>
      <c r="F575" s="83"/>
      <c r="G575" s="83"/>
      <c r="H575" s="83"/>
      <c r="I575" s="83"/>
      <c r="J575" s="83"/>
      <c r="K575" s="83"/>
      <c r="L575" s="83"/>
      <c r="M575" s="83"/>
      <c r="N575" s="83"/>
      <c r="O575" s="83"/>
      <c r="P575" s="83"/>
      <c r="Q575" s="83"/>
      <c r="R575" s="83"/>
      <c r="S575" s="83"/>
      <c r="T575" s="83"/>
      <c r="U575" s="83"/>
      <c r="V575" s="83"/>
      <c r="W575" s="83"/>
      <c r="X575" s="83"/>
      <c r="Y575" s="83"/>
      <c r="Z575" s="145"/>
      <c r="AA575" s="146">
        <v>10</v>
      </c>
      <c r="AB575" s="146">
        <v>8</v>
      </c>
      <c r="AC575" s="160">
        <f>AVERAGE(AA575:AB575)</f>
        <v>9</v>
      </c>
      <c r="AD575" s="91" t="str">
        <f>IF(AC575&gt;=8.6,"O",IF(AC575&gt;=6.6,"VS",IF(AC575&gt;=4.6,"S",IF(AC575&gt;=2.6,"U",IF(AC575&gt;=2.59,"P")))))</f>
        <v>O</v>
      </c>
    </row>
    <row r="576" spans="3:30" ht="12" customHeight="1">
      <c r="C576" s="32">
        <v>2</v>
      </c>
      <c r="D576" s="82" t="s">
        <v>110</v>
      </c>
      <c r="E576" s="83"/>
      <c r="F576" s="83"/>
      <c r="G576" s="83"/>
      <c r="H576" s="83"/>
      <c r="I576" s="83"/>
      <c r="J576" s="83"/>
      <c r="K576" s="83"/>
      <c r="L576" s="83"/>
      <c r="M576" s="83"/>
      <c r="N576" s="83"/>
      <c r="O576" s="83"/>
      <c r="P576" s="83"/>
      <c r="Q576" s="83"/>
      <c r="R576" s="83"/>
      <c r="S576" s="83"/>
      <c r="T576" s="83"/>
      <c r="U576" s="83"/>
      <c r="V576" s="83"/>
      <c r="W576" s="83"/>
      <c r="X576" s="83"/>
      <c r="Y576" s="83"/>
      <c r="Z576" s="145"/>
      <c r="AA576" s="146">
        <v>10</v>
      </c>
      <c r="AB576" s="146">
        <v>8</v>
      </c>
      <c r="AC576" s="160">
        <f>AVERAGE(AA576:AB576)</f>
        <v>9</v>
      </c>
      <c r="AD576" s="91" t="str">
        <f>IF(AC576&gt;=8.6,"O",IF(AC576&gt;=6.6,"VS",IF(AC576&gt;=4.6,"S",IF(AC576&gt;=2.6,"U",IF(AC576&gt;=2.59,"P")))))</f>
        <v>O</v>
      </c>
    </row>
    <row r="577" spans="3:30" ht="12.75">
      <c r="C577" s="151"/>
      <c r="D577" s="152" t="s">
        <v>70</v>
      </c>
      <c r="E577" s="151"/>
      <c r="F577" s="151"/>
      <c r="G577" s="151"/>
      <c r="H577" s="151"/>
      <c r="I577" s="151"/>
      <c r="J577" s="151"/>
      <c r="K577" s="151"/>
      <c r="L577" s="151"/>
      <c r="M577" s="151"/>
      <c r="N577" s="151"/>
      <c r="O577" s="151"/>
      <c r="P577" s="151"/>
      <c r="Q577" s="151"/>
      <c r="R577" s="151"/>
      <c r="S577" s="151"/>
      <c r="T577" s="151"/>
      <c r="U577" s="151"/>
      <c r="V577" s="151"/>
      <c r="W577" s="151"/>
      <c r="X577" s="151"/>
      <c r="Y577" s="151"/>
      <c r="Z577" s="151"/>
      <c r="AA577" s="146">
        <f>SUM(AA575:AA576)</f>
        <v>20</v>
      </c>
      <c r="AB577" s="146">
        <f>SUM(AB575:AB576)</f>
        <v>16</v>
      </c>
      <c r="AC577" s="160">
        <f>AVERAGE(AA577:AB577)</f>
        <v>18</v>
      </c>
      <c r="AD577" s="91" t="str">
        <f>IF(AC577&gt;=8.6,"O",IF(AC577&gt;=6.6,"VS",IF(AC577&gt;=4.6,"S",IF(AC577&gt;=2.6,"U",IF(AC577&gt;=2.59,"P")))))</f>
        <v>O</v>
      </c>
    </row>
    <row r="578" spans="3:30" ht="12.75">
      <c r="C578" s="151"/>
      <c r="D578" s="152" t="s">
        <v>224</v>
      </c>
      <c r="AA578" s="154">
        <f>AVERAGE(AA575:AA576)*10%</f>
        <v>1</v>
      </c>
      <c r="AB578" s="154">
        <f>AVERAGE(AB575:AB576)*10%</f>
        <v>0.8</v>
      </c>
      <c r="AC578" s="155">
        <f>AVERAGE(AA578:AB578)</f>
        <v>0.9</v>
      </c>
      <c r="AD578" s="125"/>
    </row>
    <row r="579" spans="4:30" ht="12.75">
      <c r="D579" s="152" t="s">
        <v>108</v>
      </c>
      <c r="AA579" s="163"/>
      <c r="AB579" s="163"/>
      <c r="AC579" s="163"/>
      <c r="AD579" s="163"/>
    </row>
    <row r="580" spans="1:30" ht="13.5" thickBot="1">
      <c r="A580" s="164"/>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c r="AA580" s="164"/>
      <c r="AB580" s="164"/>
      <c r="AC580" s="164"/>
      <c r="AD580" s="164"/>
    </row>
    <row r="581" ht="13.5" thickTop="1">
      <c r="B581" s="65" t="s">
        <v>111</v>
      </c>
    </row>
    <row r="582" ht="12.75">
      <c r="B582" s="65" t="s">
        <v>112</v>
      </c>
    </row>
    <row r="584" ht="12.75">
      <c r="B584" s="14" t="s">
        <v>113</v>
      </c>
    </row>
    <row r="585" spans="2:30" ht="12.75">
      <c r="B585" s="81">
        <v>1</v>
      </c>
      <c r="C585" s="65" t="s">
        <v>114</v>
      </c>
      <c r="AD585" s="165"/>
    </row>
    <row r="586" spans="3:30" ht="12.75">
      <c r="C586" s="166">
        <v>1.1</v>
      </c>
      <c r="E586" s="65" t="s">
        <v>115</v>
      </c>
      <c r="AD586" s="165"/>
    </row>
    <row r="587" spans="3:30" ht="12.75">
      <c r="C587" s="166">
        <v>1.2</v>
      </c>
      <c r="E587" s="65" t="s">
        <v>116</v>
      </c>
      <c r="AD587" s="165"/>
    </row>
    <row r="588" spans="3:30" ht="12.75">
      <c r="C588" s="166">
        <v>1.3</v>
      </c>
      <c r="E588" s="65" t="s">
        <v>117</v>
      </c>
      <c r="AD588" s="165"/>
    </row>
    <row r="589" spans="3:30" ht="12.75">
      <c r="C589" s="166">
        <v>1.4</v>
      </c>
      <c r="E589" s="65" t="s">
        <v>118</v>
      </c>
      <c r="AD589" s="165"/>
    </row>
    <row r="590" spans="2:30" ht="12.75">
      <c r="B590" s="81">
        <v>2</v>
      </c>
      <c r="C590" s="30" t="s">
        <v>119</v>
      </c>
      <c r="AD590" s="165"/>
    </row>
    <row r="591" spans="2:30" ht="12.75">
      <c r="B591" s="81">
        <v>3</v>
      </c>
      <c r="C591" s="65" t="s">
        <v>120</v>
      </c>
      <c r="AD591" s="165"/>
    </row>
    <row r="592" spans="2:30" ht="12.75">
      <c r="B592" s="81">
        <v>4</v>
      </c>
      <c r="C592" s="65" t="s">
        <v>118</v>
      </c>
      <c r="AD592" s="165"/>
    </row>
    <row r="593" ht="12.75">
      <c r="AD593" s="162">
        <f>SUM(AD585:AD592)</f>
        <v>0</v>
      </c>
    </row>
    <row r="594" ht="12.75">
      <c r="B594" s="14" t="s">
        <v>121</v>
      </c>
    </row>
    <row r="595" spans="2:30" ht="12.75">
      <c r="B595" s="81">
        <v>1</v>
      </c>
      <c r="C595" s="11" t="s">
        <v>122</v>
      </c>
      <c r="AD595" s="147"/>
    </row>
    <row r="596" spans="2:30" ht="12.75">
      <c r="B596" s="81">
        <v>2</v>
      </c>
      <c r="C596" s="65" t="s">
        <v>148</v>
      </c>
      <c r="AD596" s="147">
        <v>0.5</v>
      </c>
    </row>
    <row r="597" spans="2:30" ht="12.75">
      <c r="B597" s="81">
        <v>3</v>
      </c>
      <c r="C597" s="65" t="s">
        <v>123</v>
      </c>
      <c r="AD597" s="147"/>
    </row>
    <row r="598" spans="2:30" ht="12.75">
      <c r="B598" s="81">
        <v>4</v>
      </c>
      <c r="C598" s="65" t="s">
        <v>124</v>
      </c>
      <c r="AD598" s="147"/>
    </row>
    <row r="599" ht="12.75">
      <c r="AD599" s="162">
        <f>SUM(AD595:AD598)</f>
        <v>0.5</v>
      </c>
    </row>
    <row r="600" spans="1:30" ht="15.75">
      <c r="A600" s="262" t="s">
        <v>140</v>
      </c>
      <c r="B600" s="262"/>
      <c r="C600" s="262"/>
      <c r="D600" s="262"/>
      <c r="E600" s="262"/>
      <c r="F600" s="262"/>
      <c r="G600" s="262"/>
      <c r="H600" s="262"/>
      <c r="I600" s="262"/>
      <c r="J600" s="262"/>
      <c r="K600" s="262"/>
      <c r="L600" s="262"/>
      <c r="M600" s="262"/>
      <c r="N600" s="262"/>
      <c r="O600" s="262"/>
      <c r="P600" s="262"/>
      <c r="Q600" s="262"/>
      <c r="R600" s="262"/>
      <c r="S600" s="262"/>
      <c r="T600" s="262"/>
      <c r="U600" s="262"/>
      <c r="V600" s="262"/>
      <c r="W600" s="262"/>
      <c r="X600" s="262"/>
      <c r="Y600" s="262"/>
      <c r="Z600" s="262"/>
      <c r="AA600" s="262"/>
      <c r="AB600" s="262"/>
      <c r="AC600" s="262"/>
      <c r="AD600" s="262"/>
    </row>
    <row r="601" spans="1:30" ht="12" customHeight="1">
      <c r="A601" s="65" t="s">
        <v>52</v>
      </c>
      <c r="B601" s="82" t="s">
        <v>125</v>
      </c>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145"/>
      <c r="AD601" s="156"/>
    </row>
    <row r="602" spans="2:30" ht="12" customHeight="1">
      <c r="B602" s="82" t="s">
        <v>54</v>
      </c>
      <c r="C602" s="83" t="s">
        <v>126</v>
      </c>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145"/>
      <c r="AD602" s="162">
        <f>AVERAGE(AA534:AB534)</f>
        <v>3.3000000000000003</v>
      </c>
    </row>
    <row r="603" spans="2:30" ht="12" customHeight="1">
      <c r="B603" s="82" t="s">
        <v>71</v>
      </c>
      <c r="C603" s="83" t="s">
        <v>235</v>
      </c>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145"/>
      <c r="AD603" s="162">
        <f>AVERAGE(AA541:AB541)</f>
        <v>1.3499999999999999</v>
      </c>
    </row>
    <row r="604" spans="2:30" ht="12" customHeight="1">
      <c r="B604" s="82" t="s">
        <v>76</v>
      </c>
      <c r="C604" s="83" t="s">
        <v>236</v>
      </c>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145"/>
      <c r="AD604" s="168">
        <f>AVERAGE(AC543:AC543)*10%</f>
        <v>0</v>
      </c>
    </row>
    <row r="605" spans="2:30" ht="12" customHeight="1">
      <c r="B605" s="82" t="s">
        <v>80</v>
      </c>
      <c r="C605" s="83" t="s">
        <v>234</v>
      </c>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145"/>
      <c r="AD605" s="162">
        <f>AVERAGE(AA553:AB553)</f>
        <v>0.5</v>
      </c>
    </row>
    <row r="606" spans="1:30" ht="12" customHeight="1">
      <c r="A606" s="65" t="s">
        <v>83</v>
      </c>
      <c r="B606" s="82" t="s">
        <v>127</v>
      </c>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145"/>
      <c r="AD606" s="155">
        <f>AVERAGE(AA570:AB570)</f>
        <v>1.8399999999999999</v>
      </c>
    </row>
    <row r="607" spans="1:30" ht="12" customHeight="1">
      <c r="A607" s="65" t="s">
        <v>107</v>
      </c>
      <c r="B607" s="82" t="s">
        <v>128</v>
      </c>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145"/>
      <c r="AD607" s="155">
        <f>AVERAGE(AA578:AB578)</f>
        <v>0.9</v>
      </c>
    </row>
    <row r="608" spans="2:30" ht="12" customHeight="1">
      <c r="B608" s="82" t="s">
        <v>129</v>
      </c>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145"/>
      <c r="AD608" s="167">
        <f>SUM(AD602:AD607)</f>
        <v>7.890000000000001</v>
      </c>
    </row>
    <row r="609" spans="2:30" ht="12" customHeight="1">
      <c r="B609" s="82" t="s">
        <v>130</v>
      </c>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145"/>
      <c r="AD609" s="162">
        <f>SUM(AD595:AD598)</f>
        <v>0.5</v>
      </c>
    </row>
    <row r="610" spans="2:30" ht="15.75">
      <c r="B610" s="82" t="s">
        <v>131</v>
      </c>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145"/>
      <c r="AD610" s="119">
        <f>AD608+AD609</f>
        <v>8.39</v>
      </c>
    </row>
    <row r="611" spans="2:30" ht="15.75">
      <c r="B611" s="82" t="s">
        <v>149</v>
      </c>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145"/>
      <c r="AA611" s="263" t="str">
        <f>IF(AD610&gt;=8.6,"Outstanding",IF(AD610&gt;=6.6,"Very Satisfactory",IF(AD610&gt;=4.6,"Satisfactory",IF(AD610&gt;=2.6,"Unsatisfactory",IF(AD610&gt;=2.59,"Poor")))))</f>
        <v>Very Satisfactory</v>
      </c>
      <c r="AB611" s="264"/>
      <c r="AC611" s="264"/>
      <c r="AD611" s="265"/>
    </row>
    <row r="613" ht="12.75">
      <c r="B613" s="65" t="s">
        <v>132</v>
      </c>
    </row>
    <row r="614" spans="2:30" ht="12.75">
      <c r="B614" s="82"/>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145"/>
    </row>
    <row r="615" spans="2:30" ht="12.75">
      <c r="B615" s="82"/>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145"/>
    </row>
    <row r="616" spans="2:30" ht="12.75">
      <c r="B616" s="82"/>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145"/>
    </row>
    <row r="618" spans="1:9" ht="12.75">
      <c r="A618" s="283">
        <v>8.6</v>
      </c>
      <c r="B618" s="283"/>
      <c r="C618" s="84" t="s">
        <v>27</v>
      </c>
      <c r="D618" s="283">
        <v>10</v>
      </c>
      <c r="E618" s="283"/>
      <c r="G618" s="84" t="s">
        <v>133</v>
      </c>
      <c r="I618" s="65" t="s">
        <v>134</v>
      </c>
    </row>
    <row r="619" spans="1:9" ht="12.75">
      <c r="A619" s="283">
        <v>6.6</v>
      </c>
      <c r="B619" s="283"/>
      <c r="C619" s="84" t="s">
        <v>27</v>
      </c>
      <c r="D619" s="283">
        <v>8.59</v>
      </c>
      <c r="E619" s="283"/>
      <c r="G619" s="84" t="s">
        <v>133</v>
      </c>
      <c r="I619" s="65" t="s">
        <v>135</v>
      </c>
    </row>
    <row r="620" spans="1:9" ht="12.75">
      <c r="A620" s="283">
        <v>4.6</v>
      </c>
      <c r="B620" s="283"/>
      <c r="C620" s="84" t="s">
        <v>27</v>
      </c>
      <c r="D620" s="283">
        <v>6.59</v>
      </c>
      <c r="E620" s="283"/>
      <c r="G620" s="84" t="s">
        <v>133</v>
      </c>
      <c r="I620" s="65" t="s">
        <v>136</v>
      </c>
    </row>
    <row r="621" spans="1:9" ht="12.75">
      <c r="A621" s="283">
        <v>2.6</v>
      </c>
      <c r="B621" s="283"/>
      <c r="C621" s="84" t="s">
        <v>27</v>
      </c>
      <c r="D621" s="283">
        <v>4.59</v>
      </c>
      <c r="E621" s="283"/>
      <c r="G621" s="84" t="s">
        <v>133</v>
      </c>
      <c r="I621" s="65" t="s">
        <v>137</v>
      </c>
    </row>
    <row r="622" spans="1:9" ht="12.75">
      <c r="A622" s="283" t="s">
        <v>139</v>
      </c>
      <c r="B622" s="283"/>
      <c r="C622" s="283"/>
      <c r="D622" s="283"/>
      <c r="E622" s="283"/>
      <c r="G622" s="84" t="s">
        <v>133</v>
      </c>
      <c r="I622" s="65" t="s">
        <v>138</v>
      </c>
    </row>
    <row r="624" spans="1:30" ht="30" customHeight="1">
      <c r="A624" s="85" t="s">
        <v>141</v>
      </c>
      <c r="B624" s="86"/>
      <c r="C624" s="86"/>
      <c r="D624" s="86"/>
      <c r="E624" s="86"/>
      <c r="F624" s="86"/>
      <c r="G624" s="86"/>
      <c r="H624" s="86"/>
      <c r="I624" s="87"/>
      <c r="J624" s="258" t="s">
        <v>237</v>
      </c>
      <c r="K624" s="259"/>
      <c r="L624" s="259"/>
      <c r="M624" s="259"/>
      <c r="N624" s="259"/>
      <c r="O624" s="259"/>
      <c r="P624" s="259"/>
      <c r="Q624" s="259"/>
      <c r="R624" s="259"/>
      <c r="S624" s="259"/>
      <c r="T624" s="259"/>
      <c r="U624" s="259"/>
      <c r="V624" s="259"/>
      <c r="W624" s="248" t="s">
        <v>206</v>
      </c>
      <c r="X624" s="248"/>
      <c r="Y624" s="248"/>
      <c r="Z624" s="248"/>
      <c r="AA624" s="248"/>
      <c r="AB624" s="248"/>
      <c r="AC624" s="248"/>
      <c r="AD624" s="248"/>
    </row>
    <row r="625" spans="1:30" ht="30" customHeight="1">
      <c r="A625" s="284" t="s">
        <v>150</v>
      </c>
      <c r="B625" s="285"/>
      <c r="C625" s="285"/>
      <c r="D625" s="285"/>
      <c r="E625" s="285"/>
      <c r="F625" s="285"/>
      <c r="G625" s="285"/>
      <c r="H625" s="285"/>
      <c r="I625" s="286"/>
      <c r="J625" s="255" t="s">
        <v>238</v>
      </c>
      <c r="K625" s="256"/>
      <c r="L625" s="256"/>
      <c r="M625" s="256"/>
      <c r="N625" s="256"/>
      <c r="O625" s="256"/>
      <c r="P625" s="256"/>
      <c r="Q625" s="256"/>
      <c r="R625" s="256"/>
      <c r="S625" s="256"/>
      <c r="T625" s="256"/>
      <c r="U625" s="256"/>
      <c r="V625" s="257"/>
      <c r="W625" s="248" t="s">
        <v>243</v>
      </c>
      <c r="X625" s="248"/>
      <c r="Y625" s="248"/>
      <c r="Z625" s="248"/>
      <c r="AA625" s="248"/>
      <c r="AB625" s="248"/>
      <c r="AC625" s="248"/>
      <c r="AD625" s="248"/>
    </row>
    <row r="626" spans="1:30" ht="30" customHeight="1">
      <c r="A626" s="287"/>
      <c r="B626" s="288"/>
      <c r="C626" s="288"/>
      <c r="D626" s="288"/>
      <c r="E626" s="288"/>
      <c r="F626" s="288"/>
      <c r="G626" s="288"/>
      <c r="H626" s="288"/>
      <c r="I626" s="289"/>
      <c r="J626" s="258" t="s">
        <v>144</v>
      </c>
      <c r="K626" s="259"/>
      <c r="L626" s="259"/>
      <c r="M626" s="259"/>
      <c r="N626" s="259"/>
      <c r="O626" s="259"/>
      <c r="P626" s="259"/>
      <c r="Q626" s="259"/>
      <c r="R626" s="259"/>
      <c r="S626" s="259"/>
      <c r="T626" s="259"/>
      <c r="U626" s="259"/>
      <c r="V626" s="259"/>
      <c r="W626" s="248" t="s">
        <v>263</v>
      </c>
      <c r="X626" s="248"/>
      <c r="Y626" s="248"/>
      <c r="Z626" s="248"/>
      <c r="AA626" s="248"/>
      <c r="AB626" s="248"/>
      <c r="AC626" s="248"/>
      <c r="AD626" s="248"/>
    </row>
    <row r="627" spans="1:30" ht="30" customHeight="1">
      <c r="A627" s="85" t="s">
        <v>142</v>
      </c>
      <c r="B627" s="86"/>
      <c r="C627" s="86"/>
      <c r="D627" s="86"/>
      <c r="E627" s="86"/>
      <c r="F627" s="86"/>
      <c r="G627" s="86"/>
      <c r="H627" s="86"/>
      <c r="I627" s="87"/>
      <c r="J627" s="260" t="s">
        <v>145</v>
      </c>
      <c r="K627" s="261"/>
      <c r="L627" s="261"/>
      <c r="M627" s="261"/>
      <c r="N627" s="261"/>
      <c r="O627" s="261"/>
      <c r="P627" s="261"/>
      <c r="Q627" s="261"/>
      <c r="R627" s="261"/>
      <c r="S627" s="261"/>
      <c r="T627" s="261"/>
      <c r="U627" s="261"/>
      <c r="V627" s="261"/>
      <c r="W627" s="248" t="s">
        <v>264</v>
      </c>
      <c r="X627" s="248"/>
      <c r="Y627" s="248"/>
      <c r="Z627" s="248"/>
      <c r="AA627" s="248"/>
      <c r="AB627" s="248"/>
      <c r="AC627" s="248"/>
      <c r="AD627" s="248"/>
    </row>
    <row r="628" spans="1:30" ht="30" customHeight="1">
      <c r="A628" s="85" t="s">
        <v>143</v>
      </c>
      <c r="B628" s="86"/>
      <c r="C628" s="86"/>
      <c r="D628" s="86"/>
      <c r="E628" s="86"/>
      <c r="F628" s="86"/>
      <c r="G628" s="86"/>
      <c r="H628" s="86"/>
      <c r="I628" s="87"/>
      <c r="J628" s="258" t="s">
        <v>146</v>
      </c>
      <c r="K628" s="259"/>
      <c r="L628" s="259"/>
      <c r="M628" s="259"/>
      <c r="N628" s="259"/>
      <c r="O628" s="259"/>
      <c r="P628" s="259"/>
      <c r="Q628" s="259"/>
      <c r="R628" s="259"/>
      <c r="S628" s="259"/>
      <c r="T628" s="259"/>
      <c r="U628" s="259"/>
      <c r="V628" s="259"/>
      <c r="W628" s="248" t="s">
        <v>147</v>
      </c>
      <c r="X628" s="248"/>
      <c r="Y628" s="248"/>
      <c r="Z628" s="248"/>
      <c r="AA628" s="248"/>
      <c r="AB628" s="248"/>
      <c r="AC628" s="248"/>
      <c r="AD628" s="248"/>
    </row>
  </sheetData>
  <sheetProtection/>
  <mergeCells count="150">
    <mergeCell ref="A492:B492"/>
    <mergeCell ref="D492:E492"/>
    <mergeCell ref="D413:Z413"/>
    <mergeCell ref="B431:Z432"/>
    <mergeCell ref="A446:Z447"/>
    <mergeCell ref="AC446:AC447"/>
    <mergeCell ref="W499:AD499"/>
    <mergeCell ref="J500:V500"/>
    <mergeCell ref="W500:AD500"/>
    <mergeCell ref="J501:V501"/>
    <mergeCell ref="W501:AD501"/>
    <mergeCell ref="A495:B495"/>
    <mergeCell ref="D495:E495"/>
    <mergeCell ref="W498:AD498"/>
    <mergeCell ref="A499:I500"/>
    <mergeCell ref="A493:B493"/>
    <mergeCell ref="D493:E493"/>
    <mergeCell ref="A494:B494"/>
    <mergeCell ref="D494:E494"/>
    <mergeCell ref="A496:E496"/>
    <mergeCell ref="J499:V499"/>
    <mergeCell ref="F5:Y5"/>
    <mergeCell ref="F131:Y131"/>
    <mergeCell ref="F257:Y257"/>
    <mergeCell ref="AC7:AC8"/>
    <mergeCell ref="A7:Z8"/>
    <mergeCell ref="D35:Z35"/>
    <mergeCell ref="J121:V121"/>
    <mergeCell ref="A133:Z134"/>
    <mergeCell ref="A222:AD222"/>
    <mergeCell ref="AA233:AD233"/>
    <mergeCell ref="W122:AD122"/>
    <mergeCell ref="W121:AD121"/>
    <mergeCell ref="A121:I122"/>
    <mergeCell ref="J122:V122"/>
    <mergeCell ref="D240:E240"/>
    <mergeCell ref="A241:B241"/>
    <mergeCell ref="D241:E241"/>
    <mergeCell ref="AC194:AC195"/>
    <mergeCell ref="AC133:AC134"/>
    <mergeCell ref="J124:V124"/>
    <mergeCell ref="A114:B114"/>
    <mergeCell ref="A115:B115"/>
    <mergeCell ref="A116:B116"/>
    <mergeCell ref="A96:AD96"/>
    <mergeCell ref="D114:E114"/>
    <mergeCell ref="D115:E115"/>
    <mergeCell ref="D116:E116"/>
    <mergeCell ref="D3:M3"/>
    <mergeCell ref="AA107:AD107"/>
    <mergeCell ref="D129:M129"/>
    <mergeCell ref="W120:AD120"/>
    <mergeCell ref="W124:AD124"/>
    <mergeCell ref="J123:V123"/>
    <mergeCell ref="W123:AD123"/>
    <mergeCell ref="A68:Z69"/>
    <mergeCell ref="AC68:AC69"/>
    <mergeCell ref="B53:Z54"/>
    <mergeCell ref="A244:E244"/>
    <mergeCell ref="J246:V246"/>
    <mergeCell ref="A118:E118"/>
    <mergeCell ref="D117:E117"/>
    <mergeCell ref="A117:B117"/>
    <mergeCell ref="J248:V248"/>
    <mergeCell ref="J120:V120"/>
    <mergeCell ref="A243:B243"/>
    <mergeCell ref="D243:E243"/>
    <mergeCell ref="A242:B242"/>
    <mergeCell ref="D242:E242"/>
    <mergeCell ref="D161:Z161"/>
    <mergeCell ref="B179:Z180"/>
    <mergeCell ref="A194:Z195"/>
    <mergeCell ref="A240:B240"/>
    <mergeCell ref="A348:AD348"/>
    <mergeCell ref="W246:AD246"/>
    <mergeCell ref="A247:I248"/>
    <mergeCell ref="J247:V247"/>
    <mergeCell ref="W247:AD247"/>
    <mergeCell ref="W248:AD248"/>
    <mergeCell ref="AA359:AD359"/>
    <mergeCell ref="J249:V249"/>
    <mergeCell ref="W249:AD249"/>
    <mergeCell ref="J250:V250"/>
    <mergeCell ref="W250:AD250"/>
    <mergeCell ref="D255:M255"/>
    <mergeCell ref="A259:Z260"/>
    <mergeCell ref="AC259:AC260"/>
    <mergeCell ref="D287:Z287"/>
    <mergeCell ref="AC320:AC321"/>
    <mergeCell ref="A366:B366"/>
    <mergeCell ref="D366:E366"/>
    <mergeCell ref="A367:B367"/>
    <mergeCell ref="B305:Z306"/>
    <mergeCell ref="A320:Z321"/>
    <mergeCell ref="A369:B369"/>
    <mergeCell ref="D369:E369"/>
    <mergeCell ref="D367:E367"/>
    <mergeCell ref="W372:AD372"/>
    <mergeCell ref="A373:I374"/>
    <mergeCell ref="J373:V373"/>
    <mergeCell ref="W373:AD373"/>
    <mergeCell ref="J374:V374"/>
    <mergeCell ref="A368:B368"/>
    <mergeCell ref="D368:E368"/>
    <mergeCell ref="A370:E370"/>
    <mergeCell ref="J372:V372"/>
    <mergeCell ref="B557:Z558"/>
    <mergeCell ref="W374:AD374"/>
    <mergeCell ref="F509:Y509"/>
    <mergeCell ref="J498:V498"/>
    <mergeCell ref="A385:Z386"/>
    <mergeCell ref="A511:Z512"/>
    <mergeCell ref="AC511:AC512"/>
    <mergeCell ref="D381:M381"/>
    <mergeCell ref="F383:Y383"/>
    <mergeCell ref="J502:V502"/>
    <mergeCell ref="A618:B618"/>
    <mergeCell ref="D618:E618"/>
    <mergeCell ref="A619:B619"/>
    <mergeCell ref="D619:E619"/>
    <mergeCell ref="A474:AD474"/>
    <mergeCell ref="AA485:AD485"/>
    <mergeCell ref="D539:Z539"/>
    <mergeCell ref="W502:AD502"/>
    <mergeCell ref="AC572:AC573"/>
    <mergeCell ref="A600:AD600"/>
    <mergeCell ref="A572:Z573"/>
    <mergeCell ref="AA611:AD611"/>
    <mergeCell ref="J375:V375"/>
    <mergeCell ref="W375:AD375"/>
    <mergeCell ref="J376:V376"/>
    <mergeCell ref="W376:AD376"/>
    <mergeCell ref="D507:M507"/>
    <mergeCell ref="AC385:AC386"/>
    <mergeCell ref="A620:B620"/>
    <mergeCell ref="D620:E620"/>
    <mergeCell ref="J627:V627"/>
    <mergeCell ref="W627:AD627"/>
    <mergeCell ref="J625:V625"/>
    <mergeCell ref="W625:AD625"/>
    <mergeCell ref="J626:V626"/>
    <mergeCell ref="W626:AD626"/>
    <mergeCell ref="J628:V628"/>
    <mergeCell ref="W628:AD628"/>
    <mergeCell ref="A621:B621"/>
    <mergeCell ref="D621:E621"/>
    <mergeCell ref="A622:E622"/>
    <mergeCell ref="J624:V624"/>
    <mergeCell ref="W624:AD624"/>
    <mergeCell ref="A625:I626"/>
  </mergeCells>
  <printOptions horizontalCentered="1"/>
  <pageMargins left="0.25" right="0.25" top="0.75" bottom="0.5" header="0.5" footer="0.5"/>
  <pageSetup horizontalDpi="120" verticalDpi="120" orientation="portrait" paperSize="9" r:id="rId2"/>
  <drawing r:id="rId1"/>
</worksheet>
</file>

<file path=xl/worksheets/sheet5.xml><?xml version="1.0" encoding="utf-8"?>
<worksheet xmlns="http://schemas.openxmlformats.org/spreadsheetml/2006/main" xmlns:r="http://schemas.openxmlformats.org/officeDocument/2006/relationships">
  <dimension ref="A1:AD126"/>
  <sheetViews>
    <sheetView showGridLines="0" zoomScale="75" zoomScaleNormal="75" zoomScalePageLayoutView="0" workbookViewId="0" topLeftCell="A1">
      <selection activeCell="C11" sqref="C11"/>
    </sheetView>
  </sheetViews>
  <sheetFormatPr defaultColWidth="2.7109375" defaultRowHeight="12.75"/>
  <cols>
    <col min="1" max="2" width="2.7109375" style="38" customWidth="1"/>
    <col min="3" max="3" width="3.421875" style="38" customWidth="1"/>
    <col min="4" max="26" width="2.7109375" style="38" customWidth="1"/>
    <col min="27" max="27" width="7.00390625" style="38" bestFit="1" customWidth="1"/>
    <col min="28" max="28" width="7.28125" style="38" customWidth="1"/>
    <col min="29" max="29" width="7.00390625" style="38" bestFit="1" customWidth="1"/>
    <col min="30" max="30" width="9.00390625" style="38" customWidth="1"/>
    <col min="31" max="16384" width="2.7109375" style="38" customWidth="1"/>
  </cols>
  <sheetData>
    <row r="1" spans="1:8" s="65" customFormat="1" ht="12.75">
      <c r="A1" s="65" t="s">
        <v>37</v>
      </c>
      <c r="H1" s="65" t="s">
        <v>38</v>
      </c>
    </row>
    <row r="2" s="65" customFormat="1" ht="12.75"/>
    <row r="3" spans="1:17" s="66" customFormat="1" ht="12.75">
      <c r="A3" s="65" t="s">
        <v>39</v>
      </c>
      <c r="B3" s="65"/>
      <c r="C3" s="65"/>
      <c r="D3" s="311"/>
      <c r="E3" s="311"/>
      <c r="F3" s="311"/>
      <c r="G3" s="311"/>
      <c r="H3" s="311"/>
      <c r="I3" s="311"/>
      <c r="J3" s="311"/>
      <c r="K3" s="311"/>
      <c r="L3" s="311"/>
      <c r="M3" s="311"/>
      <c r="N3" s="66" t="s">
        <v>40</v>
      </c>
      <c r="Q3" s="66" t="s">
        <v>41</v>
      </c>
    </row>
    <row r="4" spans="1:15" s="66" customFormat="1" ht="12.75">
      <c r="A4" s="66" t="s">
        <v>42</v>
      </c>
      <c r="H4" s="66" t="s">
        <v>43</v>
      </c>
      <c r="O4" s="66" t="s">
        <v>44</v>
      </c>
    </row>
    <row r="5" spans="1:25" s="66" customFormat="1" ht="12.75">
      <c r="A5" s="66" t="s">
        <v>45</v>
      </c>
      <c r="F5" s="66" t="s">
        <v>219</v>
      </c>
      <c r="K5" s="67"/>
      <c r="L5" s="67"/>
      <c r="M5" s="67"/>
      <c r="N5" s="67"/>
      <c r="O5" s="67"/>
      <c r="P5" s="67"/>
      <c r="Q5" s="67"/>
      <c r="R5" s="67"/>
      <c r="S5" s="67"/>
      <c r="T5" s="67"/>
      <c r="U5" s="67"/>
      <c r="V5" s="67"/>
      <c r="W5" s="67"/>
      <c r="X5" s="67"/>
      <c r="Y5" s="67"/>
    </row>
    <row r="6" spans="1:30" s="66" customFormat="1" ht="12.7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s="66" customFormat="1" ht="12.75">
      <c r="A7" s="291" t="s">
        <v>46</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68" t="s">
        <v>47</v>
      </c>
      <c r="AB7" s="68" t="s">
        <v>50</v>
      </c>
      <c r="AC7" s="306" t="s">
        <v>49</v>
      </c>
      <c r="AD7" s="29" t="s">
        <v>99</v>
      </c>
    </row>
    <row r="8" spans="1:30" s="70" customFormat="1" ht="12.75">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69" t="s">
        <v>48</v>
      </c>
      <c r="AB8" s="69" t="s">
        <v>51</v>
      </c>
      <c r="AC8" s="307"/>
      <c r="AD8" s="69" t="s">
        <v>48</v>
      </c>
    </row>
    <row r="9" spans="1:30" ht="12.75">
      <c r="A9" s="71" t="s">
        <v>52</v>
      </c>
      <c r="B9" s="65" t="s">
        <v>53</v>
      </c>
      <c r="C9" s="65"/>
      <c r="D9" s="65"/>
      <c r="E9" s="65"/>
      <c r="F9" s="65"/>
      <c r="G9" s="65"/>
      <c r="H9" s="65"/>
      <c r="I9" s="65"/>
      <c r="J9" s="65"/>
      <c r="K9" s="65"/>
      <c r="L9" s="65"/>
      <c r="M9" s="65"/>
      <c r="N9" s="65"/>
      <c r="O9" s="65"/>
      <c r="P9" s="65"/>
      <c r="Q9" s="65"/>
      <c r="R9" s="65"/>
      <c r="S9" s="65"/>
      <c r="T9" s="65"/>
      <c r="U9" s="65"/>
      <c r="V9" s="65"/>
      <c r="W9" s="65"/>
      <c r="X9" s="65"/>
      <c r="Y9" s="65"/>
      <c r="Z9" s="65"/>
      <c r="AA9" s="54"/>
      <c r="AB9" s="55"/>
      <c r="AC9" s="55"/>
      <c r="AD9" s="56"/>
    </row>
    <row r="10" spans="1:30" ht="12.75">
      <c r="A10" s="65"/>
      <c r="B10" s="65" t="s">
        <v>54</v>
      </c>
      <c r="C10" s="65" t="s">
        <v>55</v>
      </c>
      <c r="D10" s="65"/>
      <c r="E10" s="65"/>
      <c r="F10" s="65"/>
      <c r="G10" s="65"/>
      <c r="H10" s="65"/>
      <c r="I10" s="65"/>
      <c r="J10" s="65"/>
      <c r="K10" s="65"/>
      <c r="L10" s="65"/>
      <c r="M10" s="65"/>
      <c r="N10" s="65"/>
      <c r="O10" s="65"/>
      <c r="P10" s="65"/>
      <c r="Q10" s="65"/>
      <c r="R10" s="65"/>
      <c r="S10" s="65"/>
      <c r="T10" s="65"/>
      <c r="U10" s="65"/>
      <c r="V10" s="65"/>
      <c r="W10" s="65"/>
      <c r="X10" s="65"/>
      <c r="Y10" s="65"/>
      <c r="Z10" s="65"/>
      <c r="AA10" s="57"/>
      <c r="AB10" s="58"/>
      <c r="AC10" s="58"/>
      <c r="AD10" s="59"/>
    </row>
    <row r="11" spans="1:30" ht="12" customHeight="1">
      <c r="A11" s="65"/>
      <c r="B11" s="65"/>
      <c r="C11" s="32">
        <v>1</v>
      </c>
      <c r="D11" s="72" t="s">
        <v>56</v>
      </c>
      <c r="E11" s="73"/>
      <c r="F11" s="73"/>
      <c r="G11" s="73"/>
      <c r="H11" s="73"/>
      <c r="I11" s="73"/>
      <c r="J11" s="73"/>
      <c r="K11" s="73"/>
      <c r="L11" s="73"/>
      <c r="M11" s="73"/>
      <c r="N11" s="73"/>
      <c r="O11" s="73"/>
      <c r="P11" s="73"/>
      <c r="Q11" s="73"/>
      <c r="R11" s="73"/>
      <c r="S11" s="73"/>
      <c r="T11" s="73"/>
      <c r="U11" s="73"/>
      <c r="V11" s="73"/>
      <c r="W11" s="73"/>
      <c r="X11" s="73"/>
      <c r="Y11" s="73"/>
      <c r="Z11" s="74"/>
      <c r="AA11" s="51">
        <v>8</v>
      </c>
      <c r="AB11" s="51">
        <v>9</v>
      </c>
      <c r="AC11" s="60">
        <f aca="true" t="shared" si="0" ref="AC11:AC21">AVERAGE(AA11:AB11)</f>
        <v>8.5</v>
      </c>
      <c r="AD11" s="36" t="str">
        <f aca="true" t="shared" si="1" ref="AD11:AD21">IF(AC11&gt;=8.6,"O",IF(AC11&gt;=6.6,"VS",IF(AC11&gt;=4.6,"S",IF(AC11&gt;=2.6,"U",IF(AC11&gt;=2.59,"P")))))</f>
        <v>VS</v>
      </c>
    </row>
    <row r="12" spans="1:30" ht="12" customHeight="1">
      <c r="A12" s="66"/>
      <c r="B12" s="66"/>
      <c r="C12" s="32">
        <v>2</v>
      </c>
      <c r="D12" s="33" t="s">
        <v>100</v>
      </c>
      <c r="E12" s="73"/>
      <c r="F12" s="73"/>
      <c r="G12" s="73"/>
      <c r="H12" s="73"/>
      <c r="I12" s="73"/>
      <c r="J12" s="73"/>
      <c r="K12" s="73"/>
      <c r="L12" s="73"/>
      <c r="M12" s="73"/>
      <c r="N12" s="73"/>
      <c r="O12" s="73"/>
      <c r="P12" s="73"/>
      <c r="Q12" s="73"/>
      <c r="R12" s="73"/>
      <c r="S12" s="73"/>
      <c r="T12" s="73"/>
      <c r="U12" s="73"/>
      <c r="V12" s="73"/>
      <c r="W12" s="73"/>
      <c r="X12" s="73"/>
      <c r="Y12" s="73"/>
      <c r="Z12" s="74"/>
      <c r="AA12" s="51">
        <v>8</v>
      </c>
      <c r="AB12" s="51">
        <v>9</v>
      </c>
      <c r="AC12" s="60">
        <f t="shared" si="0"/>
        <v>8.5</v>
      </c>
      <c r="AD12" s="36" t="str">
        <f t="shared" si="1"/>
        <v>VS</v>
      </c>
    </row>
    <row r="13" spans="1:30" ht="12" customHeight="1">
      <c r="A13" s="66"/>
      <c r="B13" s="66"/>
      <c r="C13" s="32">
        <v>3</v>
      </c>
      <c r="D13" s="72" t="s">
        <v>57</v>
      </c>
      <c r="E13" s="73"/>
      <c r="F13" s="73"/>
      <c r="G13" s="73"/>
      <c r="H13" s="73"/>
      <c r="I13" s="73"/>
      <c r="J13" s="73"/>
      <c r="K13" s="73"/>
      <c r="L13" s="73"/>
      <c r="M13" s="73"/>
      <c r="N13" s="73"/>
      <c r="O13" s="73"/>
      <c r="P13" s="73"/>
      <c r="Q13" s="73"/>
      <c r="R13" s="73"/>
      <c r="S13" s="73"/>
      <c r="T13" s="73"/>
      <c r="U13" s="73"/>
      <c r="V13" s="73"/>
      <c r="W13" s="73"/>
      <c r="X13" s="73"/>
      <c r="Y13" s="73"/>
      <c r="Z13" s="74"/>
      <c r="AA13" s="51">
        <v>8</v>
      </c>
      <c r="AB13" s="51">
        <v>8</v>
      </c>
      <c r="AC13" s="60">
        <f t="shared" si="0"/>
        <v>8</v>
      </c>
      <c r="AD13" s="36" t="str">
        <f t="shared" si="1"/>
        <v>VS</v>
      </c>
    </row>
    <row r="14" spans="1:30" ht="12" customHeight="1">
      <c r="A14" s="66"/>
      <c r="B14" s="66"/>
      <c r="C14" s="32">
        <v>4</v>
      </c>
      <c r="D14" s="72" t="s">
        <v>58</v>
      </c>
      <c r="E14" s="73"/>
      <c r="F14" s="73"/>
      <c r="G14" s="73"/>
      <c r="H14" s="73"/>
      <c r="I14" s="73"/>
      <c r="J14" s="73"/>
      <c r="K14" s="73"/>
      <c r="L14" s="73"/>
      <c r="M14" s="73"/>
      <c r="N14" s="73"/>
      <c r="O14" s="73"/>
      <c r="P14" s="73"/>
      <c r="Q14" s="73"/>
      <c r="R14" s="73"/>
      <c r="S14" s="73"/>
      <c r="T14" s="73"/>
      <c r="U14" s="73"/>
      <c r="V14" s="73"/>
      <c r="W14" s="73"/>
      <c r="X14" s="73"/>
      <c r="Y14" s="73"/>
      <c r="Z14" s="74"/>
      <c r="AA14" s="51">
        <v>8</v>
      </c>
      <c r="AB14" s="51">
        <v>9</v>
      </c>
      <c r="AC14" s="60">
        <f t="shared" si="0"/>
        <v>8.5</v>
      </c>
      <c r="AD14" s="36" t="str">
        <f t="shared" si="1"/>
        <v>VS</v>
      </c>
    </row>
    <row r="15" spans="1:30" ht="12" customHeight="1">
      <c r="A15" s="66"/>
      <c r="B15" s="66"/>
      <c r="C15" s="32">
        <v>5</v>
      </c>
      <c r="D15" s="72" t="s">
        <v>59</v>
      </c>
      <c r="E15" s="73"/>
      <c r="F15" s="73"/>
      <c r="G15" s="73"/>
      <c r="H15" s="73"/>
      <c r="I15" s="73"/>
      <c r="J15" s="73"/>
      <c r="K15" s="73"/>
      <c r="L15" s="73"/>
      <c r="M15" s="73"/>
      <c r="N15" s="73"/>
      <c r="O15" s="73"/>
      <c r="P15" s="73"/>
      <c r="Q15" s="73"/>
      <c r="R15" s="73"/>
      <c r="S15" s="73"/>
      <c r="T15" s="73"/>
      <c r="U15" s="73"/>
      <c r="V15" s="73"/>
      <c r="W15" s="73"/>
      <c r="X15" s="73"/>
      <c r="Y15" s="73"/>
      <c r="Z15" s="74"/>
      <c r="AA15" s="51">
        <v>8</v>
      </c>
      <c r="AB15" s="51">
        <v>9</v>
      </c>
      <c r="AC15" s="60">
        <f t="shared" si="0"/>
        <v>8.5</v>
      </c>
      <c r="AD15" s="36" t="str">
        <f t="shared" si="1"/>
        <v>VS</v>
      </c>
    </row>
    <row r="16" spans="1:30" ht="12" customHeight="1">
      <c r="A16" s="66"/>
      <c r="B16" s="66"/>
      <c r="C16" s="32">
        <v>6</v>
      </c>
      <c r="D16" s="72" t="s">
        <v>60</v>
      </c>
      <c r="E16" s="73"/>
      <c r="F16" s="73"/>
      <c r="G16" s="73"/>
      <c r="H16" s="73"/>
      <c r="I16" s="73"/>
      <c r="J16" s="73"/>
      <c r="K16" s="73"/>
      <c r="L16" s="73"/>
      <c r="M16" s="73"/>
      <c r="N16" s="73"/>
      <c r="O16" s="73"/>
      <c r="P16" s="73"/>
      <c r="Q16" s="73"/>
      <c r="R16" s="73"/>
      <c r="S16" s="73"/>
      <c r="T16" s="73"/>
      <c r="U16" s="73"/>
      <c r="V16" s="73"/>
      <c r="W16" s="73"/>
      <c r="X16" s="73"/>
      <c r="Y16" s="73"/>
      <c r="Z16" s="74"/>
      <c r="AA16" s="51">
        <v>8</v>
      </c>
      <c r="AB16" s="51">
        <v>9</v>
      </c>
      <c r="AC16" s="60">
        <f t="shared" si="0"/>
        <v>8.5</v>
      </c>
      <c r="AD16" s="36" t="str">
        <f t="shared" si="1"/>
        <v>VS</v>
      </c>
    </row>
    <row r="17" spans="1:30" ht="12" customHeight="1">
      <c r="A17" s="66"/>
      <c r="B17" s="66"/>
      <c r="C17" s="32">
        <v>7</v>
      </c>
      <c r="D17" s="72" t="s">
        <v>61</v>
      </c>
      <c r="E17" s="73"/>
      <c r="F17" s="73"/>
      <c r="G17" s="73"/>
      <c r="H17" s="73"/>
      <c r="I17" s="73"/>
      <c r="J17" s="73"/>
      <c r="K17" s="73"/>
      <c r="L17" s="73"/>
      <c r="M17" s="73"/>
      <c r="N17" s="73"/>
      <c r="O17" s="73"/>
      <c r="P17" s="73"/>
      <c r="Q17" s="73"/>
      <c r="R17" s="73"/>
      <c r="S17" s="73"/>
      <c r="T17" s="73"/>
      <c r="U17" s="73"/>
      <c r="V17" s="73"/>
      <c r="W17" s="73"/>
      <c r="X17" s="73"/>
      <c r="Y17" s="73"/>
      <c r="Z17" s="74"/>
      <c r="AA17" s="51">
        <v>8</v>
      </c>
      <c r="AB17" s="51">
        <v>9</v>
      </c>
      <c r="AC17" s="60">
        <f t="shared" si="0"/>
        <v>8.5</v>
      </c>
      <c r="AD17" s="36" t="str">
        <f t="shared" si="1"/>
        <v>VS</v>
      </c>
    </row>
    <row r="18" spans="1:30" ht="12" customHeight="1">
      <c r="A18" s="66"/>
      <c r="B18" s="66"/>
      <c r="C18" s="32">
        <v>8</v>
      </c>
      <c r="D18" s="72" t="s">
        <v>62</v>
      </c>
      <c r="E18" s="73"/>
      <c r="F18" s="73"/>
      <c r="G18" s="73"/>
      <c r="H18" s="73"/>
      <c r="I18" s="73"/>
      <c r="J18" s="73"/>
      <c r="K18" s="73"/>
      <c r="L18" s="73"/>
      <c r="M18" s="73"/>
      <c r="N18" s="73"/>
      <c r="O18" s="73"/>
      <c r="P18" s="73"/>
      <c r="Q18" s="73"/>
      <c r="R18" s="73"/>
      <c r="S18" s="73"/>
      <c r="T18" s="73"/>
      <c r="U18" s="73"/>
      <c r="V18" s="73"/>
      <c r="W18" s="73"/>
      <c r="X18" s="73"/>
      <c r="Y18" s="73"/>
      <c r="Z18" s="74"/>
      <c r="AA18" s="51">
        <v>8</v>
      </c>
      <c r="AB18" s="51">
        <v>9</v>
      </c>
      <c r="AC18" s="60">
        <f t="shared" si="0"/>
        <v>8.5</v>
      </c>
      <c r="AD18" s="36" t="str">
        <f t="shared" si="1"/>
        <v>VS</v>
      </c>
    </row>
    <row r="19" spans="1:30" ht="12" customHeight="1">
      <c r="A19" s="66"/>
      <c r="B19" s="66"/>
      <c r="C19" s="32">
        <v>9</v>
      </c>
      <c r="D19" s="72" t="s">
        <v>63</v>
      </c>
      <c r="E19" s="73"/>
      <c r="F19" s="73"/>
      <c r="G19" s="73"/>
      <c r="H19" s="73"/>
      <c r="I19" s="73"/>
      <c r="J19" s="73"/>
      <c r="K19" s="73"/>
      <c r="L19" s="73"/>
      <c r="M19" s="73"/>
      <c r="N19" s="73"/>
      <c r="O19" s="73"/>
      <c r="P19" s="73"/>
      <c r="Q19" s="73"/>
      <c r="R19" s="73"/>
      <c r="S19" s="73"/>
      <c r="T19" s="73"/>
      <c r="U19" s="73"/>
      <c r="V19" s="73"/>
      <c r="W19" s="73"/>
      <c r="X19" s="73"/>
      <c r="Y19" s="73"/>
      <c r="Z19" s="74"/>
      <c r="AA19" s="51">
        <v>8</v>
      </c>
      <c r="AB19" s="51">
        <v>9</v>
      </c>
      <c r="AC19" s="60">
        <f t="shared" si="0"/>
        <v>8.5</v>
      </c>
      <c r="AD19" s="36" t="str">
        <f t="shared" si="1"/>
        <v>VS</v>
      </c>
    </row>
    <row r="20" spans="1:30" ht="12" customHeight="1">
      <c r="A20" s="66"/>
      <c r="B20" s="66"/>
      <c r="C20" s="32">
        <v>10</v>
      </c>
      <c r="D20" s="72" t="s">
        <v>64</v>
      </c>
      <c r="E20" s="73"/>
      <c r="F20" s="73"/>
      <c r="G20" s="73"/>
      <c r="H20" s="73"/>
      <c r="I20" s="73"/>
      <c r="J20" s="73"/>
      <c r="K20" s="73"/>
      <c r="L20" s="73"/>
      <c r="M20" s="73"/>
      <c r="N20" s="73"/>
      <c r="O20" s="73"/>
      <c r="P20" s="73"/>
      <c r="Q20" s="73"/>
      <c r="R20" s="73"/>
      <c r="S20" s="73"/>
      <c r="T20" s="73"/>
      <c r="U20" s="73"/>
      <c r="V20" s="73"/>
      <c r="W20" s="73"/>
      <c r="X20" s="73"/>
      <c r="Y20" s="73"/>
      <c r="Z20" s="74"/>
      <c r="AA20" s="51">
        <v>8</v>
      </c>
      <c r="AB20" s="51">
        <v>9</v>
      </c>
      <c r="AC20" s="60">
        <f t="shared" si="0"/>
        <v>8.5</v>
      </c>
      <c r="AD20" s="36" t="str">
        <f t="shared" si="1"/>
        <v>VS</v>
      </c>
    </row>
    <row r="21" spans="1:30" ht="12" customHeight="1">
      <c r="A21" s="66"/>
      <c r="B21" s="66"/>
      <c r="C21" s="32">
        <v>11</v>
      </c>
      <c r="D21" s="72" t="s">
        <v>65</v>
      </c>
      <c r="E21" s="73"/>
      <c r="F21" s="73"/>
      <c r="G21" s="73"/>
      <c r="H21" s="73"/>
      <c r="I21" s="73"/>
      <c r="J21" s="73"/>
      <c r="K21" s="73"/>
      <c r="L21" s="73"/>
      <c r="M21" s="73"/>
      <c r="N21" s="73"/>
      <c r="O21" s="73"/>
      <c r="P21" s="73"/>
      <c r="Q21" s="73"/>
      <c r="R21" s="73"/>
      <c r="S21" s="73"/>
      <c r="T21" s="73"/>
      <c r="U21" s="73"/>
      <c r="V21" s="73"/>
      <c r="W21" s="73"/>
      <c r="X21" s="73"/>
      <c r="Y21" s="73"/>
      <c r="Z21" s="74"/>
      <c r="AA21" s="51">
        <v>8</v>
      </c>
      <c r="AB21" s="51">
        <v>9</v>
      </c>
      <c r="AC21" s="60">
        <f t="shared" si="0"/>
        <v>8.5</v>
      </c>
      <c r="AD21" s="36" t="str">
        <f t="shared" si="1"/>
        <v>VS</v>
      </c>
    </row>
    <row r="22" spans="1:30" ht="12" customHeight="1">
      <c r="A22" s="66"/>
      <c r="B22" s="66"/>
      <c r="C22" s="13"/>
      <c r="D22" s="75" t="s">
        <v>66</v>
      </c>
      <c r="E22" s="73"/>
      <c r="F22" s="73"/>
      <c r="G22" s="73"/>
      <c r="H22" s="73"/>
      <c r="I22" s="73"/>
      <c r="J22" s="73"/>
      <c r="K22" s="73"/>
      <c r="L22" s="73"/>
      <c r="M22" s="73"/>
      <c r="N22" s="73"/>
      <c r="O22" s="73"/>
      <c r="P22" s="73"/>
      <c r="Q22" s="73"/>
      <c r="R22" s="73"/>
      <c r="S22" s="73"/>
      <c r="T22" s="73"/>
      <c r="U22" s="73"/>
      <c r="V22" s="73"/>
      <c r="W22" s="73"/>
      <c r="X22" s="73"/>
      <c r="Y22" s="73"/>
      <c r="Z22" s="74"/>
      <c r="AA22" s="51"/>
      <c r="AB22" s="51"/>
      <c r="AC22" s="47"/>
      <c r="AD22" s="51"/>
    </row>
    <row r="23" spans="1:30" ht="12" customHeight="1">
      <c r="A23" s="66"/>
      <c r="B23" s="66"/>
      <c r="C23" s="32">
        <v>12</v>
      </c>
      <c r="D23" s="72" t="s">
        <v>101</v>
      </c>
      <c r="E23" s="73"/>
      <c r="F23" s="73"/>
      <c r="G23" s="73"/>
      <c r="H23" s="73"/>
      <c r="I23" s="73"/>
      <c r="J23" s="73"/>
      <c r="K23" s="73"/>
      <c r="L23" s="73"/>
      <c r="M23" s="73"/>
      <c r="N23" s="73"/>
      <c r="O23" s="73"/>
      <c r="P23" s="73"/>
      <c r="Q23" s="73"/>
      <c r="R23" s="73"/>
      <c r="S23" s="73"/>
      <c r="T23" s="73"/>
      <c r="U23" s="73"/>
      <c r="V23" s="73"/>
      <c r="W23" s="73"/>
      <c r="X23" s="73"/>
      <c r="Y23" s="73"/>
      <c r="Z23" s="74"/>
      <c r="AA23" s="51">
        <v>8</v>
      </c>
      <c r="AB23" s="51">
        <v>9</v>
      </c>
      <c r="AC23" s="60">
        <f>AVERAGE(AA23:AB23)</f>
        <v>8.5</v>
      </c>
      <c r="AD23" s="36" t="str">
        <f>IF(AC23&gt;=8.6,"O",IF(AC23&gt;=6.6,"VS",IF(AC23&gt;=4.6,"S",IF(AC23&gt;=2.6,"U",IF(AC23&gt;=2.59,"P")))))</f>
        <v>VS</v>
      </c>
    </row>
    <row r="24" spans="1:30" ht="12" customHeight="1">
      <c r="A24" s="66"/>
      <c r="B24" s="66"/>
      <c r="C24" s="32">
        <v>13</v>
      </c>
      <c r="D24" s="72" t="s">
        <v>67</v>
      </c>
      <c r="E24" s="73"/>
      <c r="F24" s="73"/>
      <c r="G24" s="73"/>
      <c r="H24" s="73"/>
      <c r="I24" s="73"/>
      <c r="J24" s="73"/>
      <c r="K24" s="73"/>
      <c r="L24" s="73"/>
      <c r="M24" s="73"/>
      <c r="N24" s="73"/>
      <c r="O24" s="73"/>
      <c r="P24" s="73"/>
      <c r="Q24" s="73"/>
      <c r="R24" s="73"/>
      <c r="S24" s="73"/>
      <c r="T24" s="73"/>
      <c r="U24" s="73"/>
      <c r="V24" s="73"/>
      <c r="W24" s="73"/>
      <c r="X24" s="73"/>
      <c r="Y24" s="73"/>
      <c r="Z24" s="74"/>
      <c r="AA24" s="51">
        <v>8</v>
      </c>
      <c r="AB24" s="51">
        <v>9</v>
      </c>
      <c r="AC24" s="60">
        <f>AVERAGE(AA24:AB24)</f>
        <v>8.5</v>
      </c>
      <c r="AD24" s="36" t="str">
        <f>IF(AC24&gt;=8.6,"O",IF(AC24&gt;=6.6,"VS",IF(AC24&gt;=4.6,"S",IF(AC24&gt;=2.6,"U",IF(AC24&gt;=2.59,"P")))))</f>
        <v>VS</v>
      </c>
    </row>
    <row r="25" spans="1:30" ht="12" customHeight="1">
      <c r="A25" s="66"/>
      <c r="B25" s="66"/>
      <c r="C25" s="32">
        <v>14</v>
      </c>
      <c r="D25" s="72" t="s">
        <v>102</v>
      </c>
      <c r="E25" s="73"/>
      <c r="F25" s="73"/>
      <c r="G25" s="73"/>
      <c r="H25" s="73"/>
      <c r="I25" s="73"/>
      <c r="J25" s="73"/>
      <c r="K25" s="73"/>
      <c r="L25" s="73"/>
      <c r="M25" s="73"/>
      <c r="N25" s="73"/>
      <c r="O25" s="73"/>
      <c r="P25" s="73"/>
      <c r="Q25" s="73"/>
      <c r="R25" s="73"/>
      <c r="S25" s="73"/>
      <c r="T25" s="73"/>
      <c r="U25" s="73"/>
      <c r="V25" s="73"/>
      <c r="W25" s="73"/>
      <c r="X25" s="73"/>
      <c r="Y25" s="73"/>
      <c r="Z25" s="74"/>
      <c r="AA25" s="51">
        <v>8</v>
      </c>
      <c r="AB25" s="51">
        <v>9</v>
      </c>
      <c r="AC25" s="60">
        <f>AVERAGE(AA25:AB25)</f>
        <v>8.5</v>
      </c>
      <c r="AD25" s="36" t="str">
        <f>IF(AC25&gt;=8.6,"O",IF(AC25&gt;=6.6,"VS",IF(AC25&gt;=4.6,"S",IF(AC25&gt;=2.6,"U",IF(AC25&gt;=2.59,"P")))))</f>
        <v>VS</v>
      </c>
    </row>
    <row r="26" spans="1:30" ht="12" customHeight="1">
      <c r="A26" s="66"/>
      <c r="B26" s="66"/>
      <c r="C26" s="13"/>
      <c r="D26" s="75" t="s">
        <v>68</v>
      </c>
      <c r="E26" s="73"/>
      <c r="F26" s="73"/>
      <c r="G26" s="73"/>
      <c r="H26" s="73"/>
      <c r="I26" s="73"/>
      <c r="J26" s="73"/>
      <c r="K26" s="73"/>
      <c r="L26" s="73"/>
      <c r="M26" s="73"/>
      <c r="N26" s="73"/>
      <c r="O26" s="73"/>
      <c r="P26" s="73"/>
      <c r="Q26" s="73"/>
      <c r="R26" s="73"/>
      <c r="S26" s="73"/>
      <c r="T26" s="73"/>
      <c r="U26" s="73"/>
      <c r="V26" s="73"/>
      <c r="W26" s="73"/>
      <c r="X26" s="73"/>
      <c r="Y26" s="73"/>
      <c r="Z26" s="74"/>
      <c r="AA26" s="51"/>
      <c r="AB26" s="51"/>
      <c r="AC26" s="47"/>
      <c r="AD26" s="51"/>
    </row>
    <row r="27" spans="1:30" ht="12" customHeight="1">
      <c r="A27" s="66"/>
      <c r="B27" s="66"/>
      <c r="C27" s="32">
        <v>15</v>
      </c>
      <c r="D27" s="72" t="s">
        <v>69</v>
      </c>
      <c r="E27" s="73"/>
      <c r="F27" s="73"/>
      <c r="G27" s="73"/>
      <c r="H27" s="73"/>
      <c r="I27" s="73"/>
      <c r="J27" s="73"/>
      <c r="K27" s="73"/>
      <c r="L27" s="73"/>
      <c r="M27" s="73"/>
      <c r="N27" s="73"/>
      <c r="O27" s="73"/>
      <c r="P27" s="73"/>
      <c r="Q27" s="73"/>
      <c r="R27" s="73"/>
      <c r="S27" s="73"/>
      <c r="T27" s="73"/>
      <c r="U27" s="73"/>
      <c r="V27" s="73"/>
      <c r="W27" s="73"/>
      <c r="X27" s="73"/>
      <c r="Y27" s="73"/>
      <c r="Z27" s="74"/>
      <c r="AA27" s="51">
        <v>8</v>
      </c>
      <c r="AB27" s="51">
        <v>9</v>
      </c>
      <c r="AC27" s="60">
        <f>AVERAGE(AA27:AB27)</f>
        <v>8.5</v>
      </c>
      <c r="AD27" s="36" t="str">
        <f>IF(AC27&gt;=8.6,"O",IF(AC27&gt;=6.6,"VS",IF(AC27&gt;=4.6,"S",IF(AC27&gt;=2.6,"U",IF(AC27&gt;=2.59,"P")))))</f>
        <v>VS</v>
      </c>
    </row>
    <row r="28" spans="1:30" ht="12" customHeight="1">
      <c r="A28" s="66"/>
      <c r="B28" s="66"/>
      <c r="C28" s="32">
        <v>16</v>
      </c>
      <c r="D28" s="72" t="s">
        <v>103</v>
      </c>
      <c r="E28" s="73"/>
      <c r="F28" s="73"/>
      <c r="G28" s="73"/>
      <c r="H28" s="73"/>
      <c r="I28" s="73"/>
      <c r="J28" s="73"/>
      <c r="K28" s="73"/>
      <c r="L28" s="73"/>
      <c r="M28" s="73"/>
      <c r="N28" s="73"/>
      <c r="O28" s="73"/>
      <c r="P28" s="73"/>
      <c r="Q28" s="73"/>
      <c r="R28" s="73"/>
      <c r="S28" s="73"/>
      <c r="T28" s="73"/>
      <c r="U28" s="73"/>
      <c r="V28" s="73"/>
      <c r="W28" s="73"/>
      <c r="X28" s="73"/>
      <c r="Y28" s="73"/>
      <c r="Z28" s="74"/>
      <c r="AA28" s="51">
        <v>8</v>
      </c>
      <c r="AB28" s="51">
        <v>9</v>
      </c>
      <c r="AC28" s="60">
        <f>AVERAGE(AA28:AB28)</f>
        <v>8.5</v>
      </c>
      <c r="AD28" s="36" t="str">
        <f>IF(AC28&gt;=8.6,"O",IF(AC28&gt;=6.6,"VS",IF(AC28&gt;=4.6,"S",IF(AC28&gt;=2.6,"U",IF(AC28&gt;=2.59,"P")))))</f>
        <v>VS</v>
      </c>
    </row>
    <row r="29" spans="1:30" ht="12.75">
      <c r="A29" s="66"/>
      <c r="B29" s="66"/>
      <c r="C29" s="76"/>
      <c r="D29" s="77" t="s">
        <v>70</v>
      </c>
      <c r="E29" s="76"/>
      <c r="F29" s="76"/>
      <c r="G29" s="76"/>
      <c r="H29" s="76"/>
      <c r="I29" s="76"/>
      <c r="J29" s="76"/>
      <c r="K29" s="76"/>
      <c r="L29" s="76"/>
      <c r="M29" s="76"/>
      <c r="N29" s="76"/>
      <c r="O29" s="76"/>
      <c r="P29" s="76"/>
      <c r="Q29" s="76"/>
      <c r="R29" s="76"/>
      <c r="S29" s="76"/>
      <c r="T29" s="76"/>
      <c r="U29" s="76"/>
      <c r="V29" s="76"/>
      <c r="W29" s="76"/>
      <c r="X29" s="76"/>
      <c r="Y29" s="76"/>
      <c r="Z29" s="76"/>
      <c r="AA29" s="51">
        <f>SUM(AA11:AA28)</f>
        <v>128</v>
      </c>
      <c r="AB29" s="51">
        <f>SUM(AB11:AB28)</f>
        <v>143</v>
      </c>
      <c r="AC29" s="61">
        <f>AVERAGE(AA29:AB29)</f>
        <v>135.5</v>
      </c>
      <c r="AD29" s="51"/>
    </row>
    <row r="30" spans="1:30" ht="12.75">
      <c r="A30" s="66"/>
      <c r="B30" s="66"/>
      <c r="C30" s="76"/>
      <c r="D30" s="35" t="s">
        <v>218</v>
      </c>
      <c r="E30" s="66"/>
      <c r="F30" s="66"/>
      <c r="G30" s="66"/>
      <c r="H30" s="66"/>
      <c r="I30" s="66"/>
      <c r="J30" s="66"/>
      <c r="K30" s="66"/>
      <c r="L30" s="66"/>
      <c r="M30" s="66"/>
      <c r="N30" s="66"/>
      <c r="O30" s="66"/>
      <c r="P30" s="66"/>
      <c r="Q30" s="66"/>
      <c r="R30" s="66"/>
      <c r="S30" s="66"/>
      <c r="T30" s="66"/>
      <c r="U30" s="66"/>
      <c r="V30" s="66"/>
      <c r="W30" s="66"/>
      <c r="X30" s="66"/>
      <c r="Y30" s="66"/>
      <c r="Z30" s="66"/>
      <c r="AA30" s="53">
        <f>AVERAGE(AA11:AA28)*45%</f>
        <v>3.6</v>
      </c>
      <c r="AB30" s="53">
        <f>AVERAGE(AB11:AB28)*45%</f>
        <v>4.0218750000000005</v>
      </c>
      <c r="AC30" s="47">
        <f>AVERAGE(AA30:AB30)</f>
        <v>3.8109375000000005</v>
      </c>
      <c r="AD30" s="36"/>
    </row>
    <row r="31" spans="1:30" ht="12.75">
      <c r="A31" s="66"/>
      <c r="B31" s="66" t="s">
        <v>71</v>
      </c>
      <c r="C31" s="66" t="s">
        <v>72</v>
      </c>
      <c r="D31" s="66"/>
      <c r="E31" s="66"/>
      <c r="F31" s="66"/>
      <c r="G31" s="66"/>
      <c r="H31" s="66"/>
      <c r="I31" s="66"/>
      <c r="J31" s="66"/>
      <c r="K31" s="66"/>
      <c r="L31" s="66"/>
      <c r="M31" s="66"/>
      <c r="N31" s="66"/>
      <c r="O31" s="66"/>
      <c r="P31" s="66"/>
      <c r="Q31" s="66"/>
      <c r="R31" s="66"/>
      <c r="S31" s="66"/>
      <c r="T31" s="66"/>
      <c r="U31" s="66"/>
      <c r="V31" s="66"/>
      <c r="W31" s="66"/>
      <c r="X31" s="66"/>
      <c r="Y31" s="66"/>
      <c r="Z31" s="66"/>
      <c r="AA31" s="62"/>
      <c r="AB31" s="62"/>
      <c r="AC31" s="62"/>
      <c r="AD31" s="62"/>
    </row>
    <row r="32" spans="1:30" ht="12" customHeight="1">
      <c r="A32" s="66"/>
      <c r="B32" s="66"/>
      <c r="C32" s="32">
        <v>1</v>
      </c>
      <c r="D32" s="72" t="s">
        <v>73</v>
      </c>
      <c r="E32" s="73"/>
      <c r="F32" s="73"/>
      <c r="G32" s="73"/>
      <c r="H32" s="73"/>
      <c r="I32" s="73"/>
      <c r="J32" s="73"/>
      <c r="K32" s="73"/>
      <c r="L32" s="73"/>
      <c r="M32" s="73"/>
      <c r="N32" s="73"/>
      <c r="O32" s="73"/>
      <c r="P32" s="73"/>
      <c r="Q32" s="73"/>
      <c r="R32" s="73"/>
      <c r="S32" s="73"/>
      <c r="T32" s="73"/>
      <c r="U32" s="73"/>
      <c r="V32" s="73"/>
      <c r="W32" s="73"/>
      <c r="X32" s="73"/>
      <c r="Y32" s="73"/>
      <c r="Z32" s="74"/>
      <c r="AA32" s="51">
        <v>0</v>
      </c>
      <c r="AB32" s="51">
        <v>0</v>
      </c>
      <c r="AC32" s="61">
        <f aca="true" t="shared" si="2" ref="AC32:AC37">AVERAGE(AA32:AB32)</f>
        <v>0</v>
      </c>
      <c r="AD32" s="45"/>
    </row>
    <row r="33" spans="1:30" ht="12" customHeight="1">
      <c r="A33" s="66"/>
      <c r="B33" s="66"/>
      <c r="C33" s="32">
        <v>2</v>
      </c>
      <c r="D33" s="31" t="s">
        <v>104</v>
      </c>
      <c r="E33" s="73"/>
      <c r="F33" s="73"/>
      <c r="G33" s="73"/>
      <c r="H33" s="73"/>
      <c r="I33" s="73"/>
      <c r="J33" s="73"/>
      <c r="K33" s="73"/>
      <c r="L33" s="73"/>
      <c r="M33" s="73"/>
      <c r="N33" s="73"/>
      <c r="O33" s="73"/>
      <c r="P33" s="73"/>
      <c r="Q33" s="73"/>
      <c r="R33" s="73"/>
      <c r="S33" s="73"/>
      <c r="T33" s="73"/>
      <c r="U33" s="73"/>
      <c r="V33" s="73"/>
      <c r="W33" s="73"/>
      <c r="X33" s="73"/>
      <c r="Y33" s="73"/>
      <c r="Z33" s="74"/>
      <c r="AA33" s="51">
        <v>0</v>
      </c>
      <c r="AB33" s="51">
        <v>0</v>
      </c>
      <c r="AC33" s="61">
        <f t="shared" si="2"/>
        <v>0</v>
      </c>
      <c r="AD33" s="45"/>
    </row>
    <row r="34" spans="1:30" ht="12" customHeight="1">
      <c r="A34" s="66"/>
      <c r="B34" s="66"/>
      <c r="C34" s="32">
        <v>3</v>
      </c>
      <c r="D34" s="72" t="s">
        <v>74</v>
      </c>
      <c r="E34" s="73"/>
      <c r="F34" s="73"/>
      <c r="G34" s="73"/>
      <c r="H34" s="73"/>
      <c r="I34" s="73"/>
      <c r="J34" s="73"/>
      <c r="K34" s="73"/>
      <c r="L34" s="73"/>
      <c r="M34" s="73"/>
      <c r="N34" s="73"/>
      <c r="O34" s="73"/>
      <c r="P34" s="73"/>
      <c r="Q34" s="73"/>
      <c r="R34" s="73"/>
      <c r="S34" s="73"/>
      <c r="T34" s="73"/>
      <c r="U34" s="73"/>
      <c r="V34" s="73"/>
      <c r="W34" s="73"/>
      <c r="X34" s="73"/>
      <c r="Y34" s="73"/>
      <c r="Z34" s="74"/>
      <c r="AA34" s="51">
        <v>0</v>
      </c>
      <c r="AB34" s="51">
        <v>0</v>
      </c>
      <c r="AC34" s="61">
        <f t="shared" si="2"/>
        <v>0</v>
      </c>
      <c r="AD34" s="45"/>
    </row>
    <row r="35" spans="1:30" ht="27" customHeight="1">
      <c r="A35" s="66"/>
      <c r="B35" s="66"/>
      <c r="C35" s="34">
        <v>4</v>
      </c>
      <c r="D35" s="270" t="s">
        <v>75</v>
      </c>
      <c r="E35" s="271"/>
      <c r="F35" s="271"/>
      <c r="G35" s="271"/>
      <c r="H35" s="271"/>
      <c r="I35" s="271"/>
      <c r="J35" s="271"/>
      <c r="K35" s="271"/>
      <c r="L35" s="271"/>
      <c r="M35" s="271"/>
      <c r="N35" s="271"/>
      <c r="O35" s="271"/>
      <c r="P35" s="271"/>
      <c r="Q35" s="271"/>
      <c r="R35" s="271"/>
      <c r="S35" s="271"/>
      <c r="T35" s="271"/>
      <c r="U35" s="271"/>
      <c r="V35" s="271"/>
      <c r="W35" s="271"/>
      <c r="X35" s="271"/>
      <c r="Y35" s="271"/>
      <c r="Z35" s="272"/>
      <c r="AA35" s="51">
        <v>0</v>
      </c>
      <c r="AB35" s="51">
        <v>0</v>
      </c>
      <c r="AC35" s="61">
        <f t="shared" si="2"/>
        <v>0</v>
      </c>
      <c r="AD35" s="45"/>
    </row>
    <row r="36" spans="1:30" ht="12.75">
      <c r="A36" s="66"/>
      <c r="B36" s="66"/>
      <c r="C36" s="76"/>
      <c r="D36" s="77" t="s">
        <v>70</v>
      </c>
      <c r="E36" s="76"/>
      <c r="F36" s="76"/>
      <c r="G36" s="76"/>
      <c r="H36" s="76"/>
      <c r="I36" s="76"/>
      <c r="J36" s="76"/>
      <c r="K36" s="76"/>
      <c r="L36" s="76"/>
      <c r="M36" s="76"/>
      <c r="N36" s="76"/>
      <c r="O36" s="76"/>
      <c r="P36" s="76"/>
      <c r="Q36" s="76"/>
      <c r="R36" s="76"/>
      <c r="S36" s="76"/>
      <c r="T36" s="76"/>
      <c r="U36" s="76"/>
      <c r="V36" s="76"/>
      <c r="W36" s="76"/>
      <c r="X36" s="76"/>
      <c r="Y36" s="76"/>
      <c r="Z36" s="76"/>
      <c r="AA36" s="51">
        <f>SUM(AA32:AA35)</f>
        <v>0</v>
      </c>
      <c r="AB36" s="51">
        <f>SUM(AB32:AB35)</f>
        <v>0</v>
      </c>
      <c r="AC36" s="61">
        <f t="shared" si="2"/>
        <v>0</v>
      </c>
      <c r="AD36" s="51"/>
    </row>
    <row r="37" spans="1:30" ht="12.75">
      <c r="A37" s="66"/>
      <c r="B37" s="66"/>
      <c r="C37" s="76"/>
      <c r="D37" s="77" t="s">
        <v>220</v>
      </c>
      <c r="E37" s="66"/>
      <c r="F37" s="66"/>
      <c r="G37" s="66"/>
      <c r="H37" s="66"/>
      <c r="I37" s="66"/>
      <c r="J37" s="66"/>
      <c r="K37" s="66"/>
      <c r="L37" s="66"/>
      <c r="M37" s="66"/>
      <c r="N37" s="66"/>
      <c r="O37" s="66"/>
      <c r="P37" s="66"/>
      <c r="Q37" s="66"/>
      <c r="R37" s="66"/>
      <c r="S37" s="66"/>
      <c r="T37" s="66"/>
      <c r="U37" s="66"/>
      <c r="V37" s="66"/>
      <c r="W37" s="66"/>
      <c r="X37" s="66"/>
      <c r="Y37" s="66"/>
      <c r="Z37" s="66"/>
      <c r="AA37" s="63">
        <f>AVERAGE(AA32:AA35)*15%</f>
        <v>0</v>
      </c>
      <c r="AB37" s="51">
        <f>AVERAGE(AB32:AB35)*15%</f>
        <v>0</v>
      </c>
      <c r="AC37" s="60">
        <f t="shared" si="2"/>
        <v>0</v>
      </c>
      <c r="AD37" s="36"/>
    </row>
    <row r="38" spans="1:30" ht="12.75">
      <c r="A38" s="66"/>
      <c r="B38" s="66" t="s">
        <v>76</v>
      </c>
      <c r="C38" s="66" t="s">
        <v>77</v>
      </c>
      <c r="D38" s="66"/>
      <c r="E38" s="66"/>
      <c r="F38" s="66"/>
      <c r="G38" s="66"/>
      <c r="H38" s="66"/>
      <c r="I38" s="66"/>
      <c r="J38" s="66"/>
      <c r="K38" s="66"/>
      <c r="L38" s="66"/>
      <c r="M38" s="66"/>
      <c r="N38" s="66"/>
      <c r="O38" s="66"/>
      <c r="P38" s="66"/>
      <c r="Q38" s="66"/>
      <c r="R38" s="66"/>
      <c r="S38" s="66"/>
      <c r="T38" s="66"/>
      <c r="U38" s="66"/>
      <c r="V38" s="66"/>
      <c r="W38" s="66"/>
      <c r="X38" s="66"/>
      <c r="Y38" s="66"/>
      <c r="Z38" s="66"/>
      <c r="AA38" s="62"/>
      <c r="AB38" s="62"/>
      <c r="AC38" s="62"/>
      <c r="AD38" s="62"/>
    </row>
    <row r="39" spans="1:30" ht="12.75">
      <c r="A39" s="66"/>
      <c r="B39" s="66"/>
      <c r="C39" s="32">
        <v>1</v>
      </c>
      <c r="D39" s="72" t="s">
        <v>78</v>
      </c>
      <c r="E39" s="73"/>
      <c r="F39" s="73"/>
      <c r="G39" s="73"/>
      <c r="H39" s="73"/>
      <c r="I39" s="73"/>
      <c r="J39" s="73"/>
      <c r="K39" s="73"/>
      <c r="L39" s="73"/>
      <c r="M39" s="73"/>
      <c r="N39" s="73"/>
      <c r="O39" s="73"/>
      <c r="P39" s="73"/>
      <c r="Q39" s="73"/>
      <c r="R39" s="73"/>
      <c r="S39" s="73"/>
      <c r="T39" s="73"/>
      <c r="U39" s="73"/>
      <c r="V39" s="73"/>
      <c r="W39" s="73"/>
      <c r="X39" s="73"/>
      <c r="Y39" s="73"/>
      <c r="Z39" s="74"/>
      <c r="AA39" s="51">
        <v>8</v>
      </c>
      <c r="AB39" s="51">
        <v>9</v>
      </c>
      <c r="AC39" s="52">
        <f>AVERAGE(AA39:AB39)</f>
        <v>8.5</v>
      </c>
      <c r="AD39" s="36" t="str">
        <f>IF(AC39&gt;=8.6,"O",IF(AC39&gt;=6.6,"VS",IF(AC39&gt;=4.6,"S",IF(AC39&gt;=2.6,"U",IF(AC39&gt;=2.59,"P")))))</f>
        <v>VS</v>
      </c>
    </row>
    <row r="40" spans="1:30" ht="12.75">
      <c r="A40" s="66"/>
      <c r="B40" s="66"/>
      <c r="C40" s="76"/>
      <c r="D40" s="77" t="s">
        <v>70</v>
      </c>
      <c r="E40" s="76"/>
      <c r="F40" s="76"/>
      <c r="G40" s="76"/>
      <c r="H40" s="76"/>
      <c r="I40" s="76"/>
      <c r="J40" s="76"/>
      <c r="K40" s="76"/>
      <c r="L40" s="76"/>
      <c r="M40" s="76"/>
      <c r="N40" s="76"/>
      <c r="O40" s="76"/>
      <c r="P40" s="76"/>
      <c r="Q40" s="76"/>
      <c r="R40" s="76"/>
      <c r="S40" s="76"/>
      <c r="T40" s="76"/>
      <c r="U40" s="76"/>
      <c r="V40" s="76"/>
      <c r="W40" s="76"/>
      <c r="X40" s="76"/>
      <c r="Y40" s="76"/>
      <c r="Z40" s="76"/>
      <c r="AA40" s="51">
        <f>SUM(AA39:AA39)</f>
        <v>8</v>
      </c>
      <c r="AB40" s="51">
        <f>SUM(AB39:AB39)</f>
        <v>9</v>
      </c>
      <c r="AC40" s="52">
        <f>AVERAGE(AA40:AB40)</f>
        <v>8.5</v>
      </c>
      <c r="AD40" s="36" t="str">
        <f>IF(AC40&gt;=8.6,"O",IF(AC40&gt;=6.6,"VS",IF(AC40&gt;=4.6,"S",IF(AC40&gt;=2.6,"U",IF(AC40&gt;=2.59,"P")))))</f>
        <v>VS</v>
      </c>
    </row>
    <row r="41" spans="1:30" ht="12.75">
      <c r="A41" s="66"/>
      <c r="B41" s="66"/>
      <c r="C41" s="76"/>
      <c r="D41" s="77" t="s">
        <v>79</v>
      </c>
      <c r="E41" s="66"/>
      <c r="F41" s="66"/>
      <c r="G41" s="66"/>
      <c r="H41" s="66"/>
      <c r="I41" s="66"/>
      <c r="J41" s="66"/>
      <c r="K41" s="66"/>
      <c r="L41" s="66"/>
      <c r="M41" s="66"/>
      <c r="N41" s="66"/>
      <c r="O41" s="66"/>
      <c r="P41" s="66"/>
      <c r="Q41" s="66"/>
      <c r="R41" s="66"/>
      <c r="S41" s="66"/>
      <c r="T41" s="66"/>
      <c r="U41" s="66"/>
      <c r="V41" s="66"/>
      <c r="W41" s="66"/>
      <c r="X41" s="66"/>
      <c r="Y41" s="66"/>
      <c r="Z41" s="66"/>
      <c r="AA41" s="64">
        <f>AVERAGE(AA39:AA39)*15%</f>
        <v>1.2</v>
      </c>
      <c r="AB41" s="64">
        <f>AVERAGE(AB39:AB39)*15%</f>
        <v>1.3499999999999999</v>
      </c>
      <c r="AC41" s="46">
        <f>AVERAGE(AA41:AB41)</f>
        <v>1.275</v>
      </c>
      <c r="AD41" s="36"/>
    </row>
    <row r="42" spans="1:30" ht="12.75">
      <c r="A42" s="66"/>
      <c r="B42" s="66" t="s">
        <v>80</v>
      </c>
      <c r="C42" s="66" t="s">
        <v>81</v>
      </c>
      <c r="D42" s="66"/>
      <c r="E42" s="66"/>
      <c r="F42" s="66"/>
      <c r="G42" s="66"/>
      <c r="H42" s="66"/>
      <c r="I42" s="66"/>
      <c r="J42" s="66"/>
      <c r="K42" s="66"/>
      <c r="L42" s="66"/>
      <c r="M42" s="66"/>
      <c r="N42" s="66"/>
      <c r="O42" s="66"/>
      <c r="P42" s="66"/>
      <c r="Q42" s="66"/>
      <c r="R42" s="66"/>
      <c r="S42" s="66"/>
      <c r="T42" s="66"/>
      <c r="U42" s="66"/>
      <c r="V42" s="66"/>
      <c r="W42" s="66"/>
      <c r="X42" s="66"/>
      <c r="Y42" s="66"/>
      <c r="Z42" s="66"/>
      <c r="AA42" s="62"/>
      <c r="AB42" s="62"/>
      <c r="AC42" s="62"/>
      <c r="AD42" s="62"/>
    </row>
    <row r="43" spans="1:30" ht="12" customHeight="1">
      <c r="A43" s="66"/>
      <c r="B43" s="66"/>
      <c r="C43" s="32">
        <v>1</v>
      </c>
      <c r="D43" s="72" t="s">
        <v>85</v>
      </c>
      <c r="E43" s="73"/>
      <c r="F43" s="73"/>
      <c r="G43" s="73"/>
      <c r="H43" s="73"/>
      <c r="I43" s="73"/>
      <c r="J43" s="73"/>
      <c r="K43" s="73"/>
      <c r="L43" s="73"/>
      <c r="M43" s="73"/>
      <c r="N43" s="73"/>
      <c r="O43" s="73"/>
      <c r="P43" s="73"/>
      <c r="Q43" s="73"/>
      <c r="R43" s="73"/>
      <c r="S43" s="73"/>
      <c r="T43" s="73"/>
      <c r="U43" s="73"/>
      <c r="V43" s="73"/>
      <c r="W43" s="73"/>
      <c r="X43" s="73"/>
      <c r="Y43" s="73"/>
      <c r="Z43" s="74"/>
      <c r="AA43" s="51">
        <v>9</v>
      </c>
      <c r="AB43" s="51">
        <v>9</v>
      </c>
      <c r="AC43" s="60">
        <f aca="true" t="shared" si="3" ref="AC43:AC49">AVERAGE(AA43:AB43)</f>
        <v>9</v>
      </c>
      <c r="AD43" s="36" t="str">
        <f>IF(AC43&gt;=8.6,"O",IF(AC43&gt;=6.6,"VS",IF(AC43&gt;=4.6,"S",IF(AC43&gt;=2.6,"U",IF(AC43&gt;=2.59,"P")))))</f>
        <v>O</v>
      </c>
    </row>
    <row r="44" spans="1:30" ht="12" customHeight="1">
      <c r="A44" s="66"/>
      <c r="B44" s="66"/>
      <c r="C44" s="32">
        <v>2</v>
      </c>
      <c r="D44" s="72" t="s">
        <v>105</v>
      </c>
      <c r="E44" s="73"/>
      <c r="F44" s="73"/>
      <c r="G44" s="73"/>
      <c r="H44" s="73"/>
      <c r="I44" s="73"/>
      <c r="J44" s="73"/>
      <c r="K44" s="73"/>
      <c r="L44" s="73"/>
      <c r="M44" s="73"/>
      <c r="N44" s="73"/>
      <c r="O44" s="73"/>
      <c r="P44" s="73"/>
      <c r="Q44" s="73"/>
      <c r="R44" s="73"/>
      <c r="S44" s="73"/>
      <c r="T44" s="73"/>
      <c r="U44" s="73"/>
      <c r="V44" s="73"/>
      <c r="W44" s="73"/>
      <c r="X44" s="73"/>
      <c r="Y44" s="73"/>
      <c r="Z44" s="74"/>
      <c r="AA44" s="51">
        <v>8</v>
      </c>
      <c r="AB44" s="51">
        <v>9</v>
      </c>
      <c r="AC44" s="60">
        <f t="shared" si="3"/>
        <v>8.5</v>
      </c>
      <c r="AD44" s="36" t="str">
        <f>IF(AC44&gt;=8.6,"O",IF(AC44&gt;=6.6,"VS",IF(AC44&gt;=4.6,"S",IF(AC44&gt;=2.6,"U",IF(AC44&gt;=2.59,"P")))))</f>
        <v>VS</v>
      </c>
    </row>
    <row r="45" spans="1:30" ht="12" customHeight="1">
      <c r="A45" s="66"/>
      <c r="B45" s="66"/>
      <c r="C45" s="32">
        <v>3</v>
      </c>
      <c r="D45" s="33" t="s">
        <v>86</v>
      </c>
      <c r="E45" s="73"/>
      <c r="F45" s="73"/>
      <c r="G45" s="73"/>
      <c r="H45" s="73"/>
      <c r="I45" s="73"/>
      <c r="J45" s="73"/>
      <c r="K45" s="73"/>
      <c r="L45" s="73"/>
      <c r="M45" s="73"/>
      <c r="N45" s="73"/>
      <c r="O45" s="73"/>
      <c r="P45" s="73"/>
      <c r="Q45" s="73"/>
      <c r="R45" s="73"/>
      <c r="S45" s="73"/>
      <c r="T45" s="73"/>
      <c r="U45" s="73"/>
      <c r="V45" s="73"/>
      <c r="W45" s="73"/>
      <c r="X45" s="73"/>
      <c r="Y45" s="73"/>
      <c r="Z45" s="74"/>
      <c r="AA45" s="51">
        <v>8</v>
      </c>
      <c r="AB45" s="51">
        <v>9</v>
      </c>
      <c r="AC45" s="60">
        <f t="shared" si="3"/>
        <v>8.5</v>
      </c>
      <c r="AD45" s="36" t="str">
        <f>IF(AC45&gt;=8.6,"O",IF(AC45&gt;=6.6,"VS",IF(AC45&gt;=4.6,"S",IF(AC45&gt;=2.6,"U",IF(AC45&gt;=2.59,"P")))))</f>
        <v>VS</v>
      </c>
    </row>
    <row r="46" spans="1:30" ht="12" customHeight="1">
      <c r="A46" s="66"/>
      <c r="B46" s="66"/>
      <c r="C46" s="32">
        <v>4</v>
      </c>
      <c r="D46" s="72" t="s">
        <v>87</v>
      </c>
      <c r="E46" s="73"/>
      <c r="F46" s="73"/>
      <c r="G46" s="73"/>
      <c r="H46" s="73"/>
      <c r="I46" s="73"/>
      <c r="J46" s="73"/>
      <c r="K46" s="73"/>
      <c r="L46" s="73"/>
      <c r="M46" s="73"/>
      <c r="N46" s="73"/>
      <c r="O46" s="73"/>
      <c r="P46" s="73"/>
      <c r="Q46" s="73"/>
      <c r="R46" s="73"/>
      <c r="S46" s="73"/>
      <c r="T46" s="73"/>
      <c r="U46" s="73"/>
      <c r="V46" s="73"/>
      <c r="W46" s="73"/>
      <c r="X46" s="73"/>
      <c r="Y46" s="73"/>
      <c r="Z46" s="74"/>
      <c r="AA46" s="51">
        <v>8</v>
      </c>
      <c r="AB46" s="51">
        <v>9</v>
      </c>
      <c r="AC46" s="60">
        <f t="shared" si="3"/>
        <v>8.5</v>
      </c>
      <c r="AD46" s="36" t="str">
        <f>IF(AC46&gt;=8.6,"O",IF(AC46&gt;=6.6,"VS",IF(AC46&gt;=4.6,"S",IF(AC46&gt;=2.6,"U",IF(AC46&gt;=2.59,"P")))))</f>
        <v>VS</v>
      </c>
    </row>
    <row r="47" spans="1:30" ht="12" customHeight="1">
      <c r="A47" s="66"/>
      <c r="B47" s="66"/>
      <c r="C47" s="32">
        <v>5</v>
      </c>
      <c r="D47" s="72" t="s">
        <v>88</v>
      </c>
      <c r="E47" s="73"/>
      <c r="F47" s="73"/>
      <c r="G47" s="73"/>
      <c r="H47" s="73"/>
      <c r="I47" s="73"/>
      <c r="J47" s="73"/>
      <c r="K47" s="73"/>
      <c r="L47" s="73"/>
      <c r="M47" s="73"/>
      <c r="N47" s="73"/>
      <c r="O47" s="73"/>
      <c r="P47" s="73"/>
      <c r="Q47" s="73"/>
      <c r="R47" s="73"/>
      <c r="S47" s="73"/>
      <c r="T47" s="73"/>
      <c r="U47" s="73"/>
      <c r="V47" s="73"/>
      <c r="W47" s="73"/>
      <c r="X47" s="73"/>
      <c r="Y47" s="73"/>
      <c r="Z47" s="74"/>
      <c r="AA47" s="51">
        <v>8</v>
      </c>
      <c r="AB47" s="51">
        <v>9</v>
      </c>
      <c r="AC47" s="60">
        <f t="shared" si="3"/>
        <v>8.5</v>
      </c>
      <c r="AD47" s="36" t="str">
        <f>IF(AC47&gt;=8.6,"O",IF(AC47&gt;=6.6,"VS",IF(AC47&gt;=4.6,"S",IF(AC47&gt;=2.6,"U",IF(AC47&gt;=2.59,"P")))))</f>
        <v>VS</v>
      </c>
    </row>
    <row r="48" spans="1:30" ht="12.75">
      <c r="A48" s="66"/>
      <c r="B48" s="66"/>
      <c r="C48" s="76"/>
      <c r="D48" s="77" t="s">
        <v>70</v>
      </c>
      <c r="E48" s="76"/>
      <c r="F48" s="76"/>
      <c r="G48" s="76"/>
      <c r="H48" s="76"/>
      <c r="I48" s="76"/>
      <c r="J48" s="76"/>
      <c r="K48" s="76"/>
      <c r="L48" s="76"/>
      <c r="M48" s="76"/>
      <c r="N48" s="76"/>
      <c r="O48" s="76"/>
      <c r="P48" s="76"/>
      <c r="Q48" s="76"/>
      <c r="R48" s="76"/>
      <c r="S48" s="76"/>
      <c r="T48" s="76"/>
      <c r="U48" s="76"/>
      <c r="V48" s="76"/>
      <c r="W48" s="76"/>
      <c r="X48" s="76"/>
      <c r="Y48" s="76"/>
      <c r="Z48" s="76"/>
      <c r="AA48" s="51">
        <f>SUM(AA43:AA47)</f>
        <v>41</v>
      </c>
      <c r="AB48" s="51">
        <f>SUM(AB43:AB47)</f>
        <v>45</v>
      </c>
      <c r="AC48" s="60">
        <f t="shared" si="3"/>
        <v>43</v>
      </c>
      <c r="AD48" s="36"/>
    </row>
    <row r="49" spans="1:30" ht="12.75">
      <c r="A49" s="66"/>
      <c r="B49" s="66"/>
      <c r="C49" s="76"/>
      <c r="D49" s="77" t="s">
        <v>221</v>
      </c>
      <c r="E49" s="66"/>
      <c r="F49" s="66"/>
      <c r="G49" s="66"/>
      <c r="H49" s="66"/>
      <c r="I49" s="66"/>
      <c r="J49" s="66"/>
      <c r="K49" s="66"/>
      <c r="L49" s="66"/>
      <c r="M49" s="66"/>
      <c r="N49" s="66"/>
      <c r="O49" s="66"/>
      <c r="P49" s="66"/>
      <c r="Q49" s="66"/>
      <c r="R49" s="66"/>
      <c r="S49" s="66"/>
      <c r="T49" s="66"/>
      <c r="U49" s="66"/>
      <c r="V49" s="66"/>
      <c r="W49" s="66"/>
      <c r="X49" s="66"/>
      <c r="Y49" s="66"/>
      <c r="Z49" s="66"/>
      <c r="AA49" s="63">
        <f>AVERAGE(AA43:AA47)*5%</f>
        <v>0.41</v>
      </c>
      <c r="AB49" s="51">
        <f>AVERAGE(AB43:AB47)*5%</f>
        <v>0.45</v>
      </c>
      <c r="AC49" s="46">
        <f t="shared" si="3"/>
        <v>0.43</v>
      </c>
      <c r="AD49" s="36"/>
    </row>
    <row r="50" spans="1:30" ht="12.75">
      <c r="A50" s="66"/>
      <c r="B50" s="66"/>
      <c r="C50" s="66"/>
      <c r="D50" s="66" t="s">
        <v>82</v>
      </c>
      <c r="E50" s="66"/>
      <c r="F50" s="66"/>
      <c r="G50" s="66"/>
      <c r="H50" s="66"/>
      <c r="I50" s="66"/>
      <c r="J50" s="66"/>
      <c r="K50" s="66"/>
      <c r="L50" s="66"/>
      <c r="M50" s="66"/>
      <c r="N50" s="66"/>
      <c r="O50" s="66"/>
      <c r="P50" s="66"/>
      <c r="Q50" s="66"/>
      <c r="R50" s="66"/>
      <c r="S50" s="66"/>
      <c r="T50" s="66"/>
      <c r="U50" s="66"/>
      <c r="V50" s="66"/>
      <c r="W50" s="66"/>
      <c r="X50" s="66"/>
      <c r="Y50" s="66"/>
      <c r="Z50" s="66"/>
      <c r="AA50" s="42"/>
      <c r="AB50" s="42"/>
      <c r="AC50" s="42"/>
      <c r="AD50" s="42"/>
    </row>
    <row r="51" spans="1:26" ht="12.7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2.75">
      <c r="A52" s="66" t="s">
        <v>83</v>
      </c>
      <c r="B52" s="66" t="s">
        <v>84</v>
      </c>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2.75">
      <c r="A53" s="66"/>
      <c r="B53" s="273" t="s">
        <v>106</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row>
    <row r="54" spans="1:26" ht="12.75">
      <c r="A54" s="66"/>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row>
    <row r="55" spans="1:30" ht="12" customHeight="1">
      <c r="A55" s="66"/>
      <c r="B55" s="66"/>
      <c r="C55" s="32">
        <v>1</v>
      </c>
      <c r="D55" s="72" t="s">
        <v>89</v>
      </c>
      <c r="E55" s="73"/>
      <c r="F55" s="73"/>
      <c r="G55" s="73"/>
      <c r="H55" s="73"/>
      <c r="I55" s="73"/>
      <c r="J55" s="73"/>
      <c r="K55" s="73"/>
      <c r="L55" s="73"/>
      <c r="M55" s="73"/>
      <c r="N55" s="73"/>
      <c r="O55" s="73"/>
      <c r="P55" s="73"/>
      <c r="Q55" s="73"/>
      <c r="R55" s="73"/>
      <c r="S55" s="73"/>
      <c r="T55" s="73"/>
      <c r="U55" s="73"/>
      <c r="V55" s="73"/>
      <c r="W55" s="73"/>
      <c r="X55" s="73"/>
      <c r="Y55" s="73"/>
      <c r="Z55" s="74"/>
      <c r="AA55" s="51">
        <v>8</v>
      </c>
      <c r="AB55" s="51">
        <v>9</v>
      </c>
      <c r="AC55" s="52">
        <f aca="true" t="shared" si="4" ref="AC55:AC66">AVERAGE(AA55:AB55)</f>
        <v>8.5</v>
      </c>
      <c r="AD55" s="36" t="str">
        <f aca="true" t="shared" si="5" ref="AD55:AD64">IF(AC55&gt;=8.6,"O",IF(AC55&gt;=6.6,"VS",IF(AC55&gt;=4.6,"S",IF(AC55&gt;=2.6,"U",IF(AC55&gt;=2.59,"P")))))</f>
        <v>VS</v>
      </c>
    </row>
    <row r="56" spans="1:30" ht="12" customHeight="1">
      <c r="A56" s="66"/>
      <c r="B56" s="66"/>
      <c r="C56" s="32">
        <v>2</v>
      </c>
      <c r="D56" s="72" t="s">
        <v>90</v>
      </c>
      <c r="E56" s="73"/>
      <c r="F56" s="73"/>
      <c r="G56" s="73"/>
      <c r="H56" s="73"/>
      <c r="I56" s="73"/>
      <c r="J56" s="73"/>
      <c r="K56" s="73"/>
      <c r="L56" s="73"/>
      <c r="M56" s="73"/>
      <c r="N56" s="73"/>
      <c r="O56" s="73"/>
      <c r="P56" s="73"/>
      <c r="Q56" s="73"/>
      <c r="R56" s="73"/>
      <c r="S56" s="73"/>
      <c r="T56" s="73"/>
      <c r="U56" s="73"/>
      <c r="V56" s="73"/>
      <c r="W56" s="73"/>
      <c r="X56" s="73"/>
      <c r="Y56" s="73"/>
      <c r="Z56" s="74"/>
      <c r="AA56" s="51">
        <v>8</v>
      </c>
      <c r="AB56" s="51">
        <v>9</v>
      </c>
      <c r="AC56" s="52">
        <f t="shared" si="4"/>
        <v>8.5</v>
      </c>
      <c r="AD56" s="36" t="str">
        <f t="shared" si="5"/>
        <v>VS</v>
      </c>
    </row>
    <row r="57" spans="1:30" ht="12" customHeight="1">
      <c r="A57" s="66"/>
      <c r="B57" s="66"/>
      <c r="C57" s="32">
        <v>3</v>
      </c>
      <c r="D57" s="72" t="s">
        <v>91</v>
      </c>
      <c r="E57" s="73"/>
      <c r="F57" s="73"/>
      <c r="G57" s="73"/>
      <c r="H57" s="73"/>
      <c r="I57" s="73"/>
      <c r="J57" s="73"/>
      <c r="K57" s="73"/>
      <c r="L57" s="73"/>
      <c r="M57" s="73"/>
      <c r="N57" s="73"/>
      <c r="O57" s="73"/>
      <c r="P57" s="73"/>
      <c r="Q57" s="73"/>
      <c r="R57" s="73"/>
      <c r="S57" s="73"/>
      <c r="T57" s="73"/>
      <c r="U57" s="73"/>
      <c r="V57" s="73"/>
      <c r="W57" s="73"/>
      <c r="X57" s="73"/>
      <c r="Y57" s="73"/>
      <c r="Z57" s="74"/>
      <c r="AA57" s="51">
        <v>8</v>
      </c>
      <c r="AB57" s="51">
        <v>9</v>
      </c>
      <c r="AC57" s="52">
        <f t="shared" si="4"/>
        <v>8.5</v>
      </c>
      <c r="AD57" s="36" t="str">
        <f t="shared" si="5"/>
        <v>VS</v>
      </c>
    </row>
    <row r="58" spans="1:30" ht="12" customHeight="1">
      <c r="A58" s="66"/>
      <c r="B58" s="66"/>
      <c r="C58" s="32">
        <v>4</v>
      </c>
      <c r="D58" s="72" t="s">
        <v>92</v>
      </c>
      <c r="E58" s="73"/>
      <c r="F58" s="73"/>
      <c r="G58" s="73"/>
      <c r="H58" s="73"/>
      <c r="I58" s="73"/>
      <c r="J58" s="73"/>
      <c r="K58" s="73"/>
      <c r="L58" s="73"/>
      <c r="M58" s="73"/>
      <c r="N58" s="73"/>
      <c r="O58" s="73"/>
      <c r="P58" s="73"/>
      <c r="Q58" s="73"/>
      <c r="R58" s="73"/>
      <c r="S58" s="73"/>
      <c r="T58" s="73"/>
      <c r="U58" s="73"/>
      <c r="V58" s="73"/>
      <c r="W58" s="73"/>
      <c r="X58" s="73"/>
      <c r="Y58" s="73"/>
      <c r="Z58" s="74"/>
      <c r="AA58" s="51">
        <v>8</v>
      </c>
      <c r="AB58" s="51">
        <v>9</v>
      </c>
      <c r="AC58" s="52">
        <f t="shared" si="4"/>
        <v>8.5</v>
      </c>
      <c r="AD58" s="36" t="str">
        <f t="shared" si="5"/>
        <v>VS</v>
      </c>
    </row>
    <row r="59" spans="1:30" ht="12" customHeight="1">
      <c r="A59" s="66"/>
      <c r="B59" s="66"/>
      <c r="C59" s="32">
        <v>5</v>
      </c>
      <c r="D59" s="72" t="s">
        <v>93</v>
      </c>
      <c r="E59" s="73"/>
      <c r="F59" s="73"/>
      <c r="G59" s="73"/>
      <c r="H59" s="73"/>
      <c r="I59" s="73"/>
      <c r="J59" s="73"/>
      <c r="K59" s="73"/>
      <c r="L59" s="73"/>
      <c r="M59" s="73"/>
      <c r="N59" s="73"/>
      <c r="O59" s="73"/>
      <c r="P59" s="73"/>
      <c r="Q59" s="73"/>
      <c r="R59" s="73"/>
      <c r="S59" s="73"/>
      <c r="T59" s="73"/>
      <c r="U59" s="73"/>
      <c r="V59" s="73"/>
      <c r="W59" s="73"/>
      <c r="X59" s="73"/>
      <c r="Y59" s="73"/>
      <c r="Z59" s="74"/>
      <c r="AA59" s="51">
        <v>8</v>
      </c>
      <c r="AB59" s="51">
        <v>10</v>
      </c>
      <c r="AC59" s="52">
        <f t="shared" si="4"/>
        <v>9</v>
      </c>
      <c r="AD59" s="36" t="str">
        <f t="shared" si="5"/>
        <v>O</v>
      </c>
    </row>
    <row r="60" spans="1:30" ht="12" customHeight="1">
      <c r="A60" s="66"/>
      <c r="B60" s="66"/>
      <c r="C60" s="32">
        <v>6</v>
      </c>
      <c r="D60" s="72" t="s">
        <v>94</v>
      </c>
      <c r="E60" s="73"/>
      <c r="F60" s="73"/>
      <c r="G60" s="73"/>
      <c r="H60" s="73"/>
      <c r="I60" s="73"/>
      <c r="J60" s="73"/>
      <c r="K60" s="73"/>
      <c r="L60" s="73"/>
      <c r="M60" s="73"/>
      <c r="N60" s="73"/>
      <c r="O60" s="73"/>
      <c r="P60" s="73"/>
      <c r="Q60" s="73"/>
      <c r="R60" s="73"/>
      <c r="S60" s="73"/>
      <c r="T60" s="73"/>
      <c r="U60" s="73"/>
      <c r="V60" s="73"/>
      <c r="W60" s="73"/>
      <c r="X60" s="73"/>
      <c r="Y60" s="73"/>
      <c r="Z60" s="74"/>
      <c r="AA60" s="51">
        <v>8</v>
      </c>
      <c r="AB60" s="51">
        <v>10</v>
      </c>
      <c r="AC60" s="52">
        <f t="shared" si="4"/>
        <v>9</v>
      </c>
      <c r="AD60" s="36" t="str">
        <f t="shared" si="5"/>
        <v>O</v>
      </c>
    </row>
    <row r="61" spans="1:30" ht="12" customHeight="1">
      <c r="A61" s="66"/>
      <c r="B61" s="66"/>
      <c r="C61" s="32">
        <v>7</v>
      </c>
      <c r="D61" s="31" t="s">
        <v>95</v>
      </c>
      <c r="E61" s="73"/>
      <c r="F61" s="73"/>
      <c r="G61" s="73"/>
      <c r="H61" s="73"/>
      <c r="I61" s="73"/>
      <c r="J61" s="73"/>
      <c r="K61" s="73"/>
      <c r="L61" s="73"/>
      <c r="M61" s="73"/>
      <c r="N61" s="73"/>
      <c r="O61" s="73"/>
      <c r="P61" s="73"/>
      <c r="Q61" s="73"/>
      <c r="R61" s="73"/>
      <c r="S61" s="73"/>
      <c r="T61" s="73"/>
      <c r="U61" s="73"/>
      <c r="V61" s="73"/>
      <c r="W61" s="73"/>
      <c r="X61" s="73"/>
      <c r="Y61" s="73"/>
      <c r="Z61" s="74"/>
      <c r="AA61" s="51">
        <v>8</v>
      </c>
      <c r="AB61" s="51">
        <v>9</v>
      </c>
      <c r="AC61" s="52">
        <f t="shared" si="4"/>
        <v>8.5</v>
      </c>
      <c r="AD61" s="36" t="str">
        <f t="shared" si="5"/>
        <v>VS</v>
      </c>
    </row>
    <row r="62" spans="1:30" ht="12" customHeight="1">
      <c r="A62" s="66"/>
      <c r="B62" s="66"/>
      <c r="C62" s="32">
        <v>8</v>
      </c>
      <c r="D62" s="72" t="s">
        <v>96</v>
      </c>
      <c r="E62" s="73"/>
      <c r="F62" s="73"/>
      <c r="G62" s="73"/>
      <c r="H62" s="73"/>
      <c r="I62" s="73"/>
      <c r="J62" s="73"/>
      <c r="K62" s="73"/>
      <c r="L62" s="73"/>
      <c r="M62" s="73"/>
      <c r="N62" s="73"/>
      <c r="O62" s="73"/>
      <c r="P62" s="73"/>
      <c r="Q62" s="73"/>
      <c r="R62" s="73"/>
      <c r="S62" s="73"/>
      <c r="T62" s="73"/>
      <c r="U62" s="73"/>
      <c r="V62" s="73"/>
      <c r="W62" s="73"/>
      <c r="X62" s="73"/>
      <c r="Y62" s="73"/>
      <c r="Z62" s="74"/>
      <c r="AA62" s="51">
        <v>8</v>
      </c>
      <c r="AB62" s="51">
        <v>10</v>
      </c>
      <c r="AC62" s="52">
        <f t="shared" si="4"/>
        <v>9</v>
      </c>
      <c r="AD62" s="36" t="str">
        <f t="shared" si="5"/>
        <v>O</v>
      </c>
    </row>
    <row r="63" spans="1:30" ht="12" customHeight="1">
      <c r="A63" s="66"/>
      <c r="B63" s="66"/>
      <c r="C63" s="32">
        <v>9</v>
      </c>
      <c r="D63" s="72" t="s">
        <v>97</v>
      </c>
      <c r="E63" s="73"/>
      <c r="F63" s="73"/>
      <c r="G63" s="73"/>
      <c r="H63" s="73"/>
      <c r="I63" s="73"/>
      <c r="J63" s="73"/>
      <c r="K63" s="73"/>
      <c r="L63" s="73"/>
      <c r="M63" s="73"/>
      <c r="N63" s="73"/>
      <c r="O63" s="73"/>
      <c r="P63" s="73"/>
      <c r="Q63" s="73"/>
      <c r="R63" s="73"/>
      <c r="S63" s="73"/>
      <c r="T63" s="73"/>
      <c r="U63" s="73"/>
      <c r="V63" s="73"/>
      <c r="W63" s="73"/>
      <c r="X63" s="73"/>
      <c r="Y63" s="73"/>
      <c r="Z63" s="74"/>
      <c r="AA63" s="51">
        <v>8</v>
      </c>
      <c r="AB63" s="51">
        <v>10</v>
      </c>
      <c r="AC63" s="52">
        <f t="shared" si="4"/>
        <v>9</v>
      </c>
      <c r="AD63" s="36" t="str">
        <f t="shared" si="5"/>
        <v>O</v>
      </c>
    </row>
    <row r="64" spans="1:30" ht="12" customHeight="1">
      <c r="A64" s="66"/>
      <c r="B64" s="66"/>
      <c r="C64" s="32">
        <v>10</v>
      </c>
      <c r="D64" s="72" t="s">
        <v>98</v>
      </c>
      <c r="E64" s="73"/>
      <c r="F64" s="73"/>
      <c r="G64" s="73"/>
      <c r="H64" s="73"/>
      <c r="I64" s="73"/>
      <c r="J64" s="73"/>
      <c r="K64" s="73"/>
      <c r="L64" s="73"/>
      <c r="M64" s="73"/>
      <c r="N64" s="73"/>
      <c r="O64" s="73"/>
      <c r="P64" s="73"/>
      <c r="Q64" s="73"/>
      <c r="R64" s="73"/>
      <c r="S64" s="73"/>
      <c r="T64" s="73"/>
      <c r="U64" s="73"/>
      <c r="V64" s="73"/>
      <c r="W64" s="73"/>
      <c r="X64" s="73"/>
      <c r="Y64" s="73"/>
      <c r="Z64" s="74"/>
      <c r="AA64" s="51">
        <v>8</v>
      </c>
      <c r="AB64" s="51">
        <v>10</v>
      </c>
      <c r="AC64" s="52">
        <f t="shared" si="4"/>
        <v>9</v>
      </c>
      <c r="AD64" s="36" t="str">
        <f t="shared" si="5"/>
        <v>O</v>
      </c>
    </row>
    <row r="65" spans="1:30" ht="12.75">
      <c r="A65" s="66"/>
      <c r="B65" s="66"/>
      <c r="C65" s="76"/>
      <c r="D65" s="77" t="s">
        <v>70</v>
      </c>
      <c r="E65" s="76"/>
      <c r="F65" s="76"/>
      <c r="G65" s="76"/>
      <c r="H65" s="76"/>
      <c r="I65" s="76"/>
      <c r="J65" s="76"/>
      <c r="K65" s="76"/>
      <c r="L65" s="76"/>
      <c r="M65" s="76"/>
      <c r="N65" s="76"/>
      <c r="O65" s="76"/>
      <c r="P65" s="76"/>
      <c r="Q65" s="76"/>
      <c r="R65" s="76"/>
      <c r="S65" s="76"/>
      <c r="T65" s="76"/>
      <c r="U65" s="76"/>
      <c r="V65" s="76"/>
      <c r="W65" s="76"/>
      <c r="X65" s="76"/>
      <c r="Y65" s="76"/>
      <c r="Z65" s="76"/>
      <c r="AA65" s="51">
        <f>SUM(AA55:AA64)</f>
        <v>80</v>
      </c>
      <c r="AB65" s="51">
        <f>SUM(AB55:AB64)</f>
        <v>95</v>
      </c>
      <c r="AC65" s="52">
        <f t="shared" si="4"/>
        <v>87.5</v>
      </c>
      <c r="AD65" s="36"/>
    </row>
    <row r="66" spans="1:30" ht="12.75">
      <c r="A66" s="66"/>
      <c r="B66" s="66"/>
      <c r="C66" s="76"/>
      <c r="D66" s="77" t="s">
        <v>222</v>
      </c>
      <c r="E66" s="66"/>
      <c r="F66" s="66"/>
      <c r="G66" s="66"/>
      <c r="H66" s="66"/>
      <c r="I66" s="66"/>
      <c r="J66" s="66"/>
      <c r="K66" s="66"/>
      <c r="L66" s="66"/>
      <c r="M66" s="66"/>
      <c r="N66" s="66"/>
      <c r="O66" s="66"/>
      <c r="P66" s="66"/>
      <c r="Q66" s="66"/>
      <c r="R66" s="66"/>
      <c r="S66" s="66"/>
      <c r="T66" s="66"/>
      <c r="U66" s="66"/>
      <c r="V66" s="66"/>
      <c r="W66" s="66"/>
      <c r="X66" s="66"/>
      <c r="Y66" s="66"/>
      <c r="Z66" s="66"/>
      <c r="AA66" s="53">
        <f>AVERAGE(AA55:AA64)*20%</f>
        <v>1.6</v>
      </c>
      <c r="AB66" s="53">
        <f>AVERAGE(AB55:AB64)*20%</f>
        <v>1.9000000000000001</v>
      </c>
      <c r="AC66" s="47">
        <f t="shared" si="4"/>
        <v>1.75</v>
      </c>
      <c r="AD66" s="36"/>
    </row>
    <row r="67" spans="3:4" ht="12.75">
      <c r="C67" s="37"/>
      <c r="D67" s="41"/>
    </row>
    <row r="68" spans="3:4" ht="12.75">
      <c r="C68" s="37"/>
      <c r="D68" s="41"/>
    </row>
    <row r="69" spans="3:4" ht="12.75">
      <c r="C69" s="37"/>
      <c r="D69" s="41"/>
    </row>
    <row r="70" spans="1:30" s="66" customFormat="1" ht="12.75">
      <c r="A70" s="291" t="s">
        <v>46</v>
      </c>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68" t="s">
        <v>47</v>
      </c>
      <c r="AB70" s="68" t="s">
        <v>50</v>
      </c>
      <c r="AC70" s="306" t="s">
        <v>49</v>
      </c>
      <c r="AD70" s="29" t="s">
        <v>99</v>
      </c>
    </row>
    <row r="71" spans="1:30" s="70" customFormat="1" ht="12.75">
      <c r="A71" s="294"/>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69" t="s">
        <v>48</v>
      </c>
      <c r="AB71" s="69" t="s">
        <v>51</v>
      </c>
      <c r="AC71" s="307"/>
      <c r="AD71" s="69" t="s">
        <v>48</v>
      </c>
    </row>
    <row r="72" spans="1:26" ht="12.75">
      <c r="A72" s="65" t="s">
        <v>107</v>
      </c>
      <c r="B72" s="65" t="s">
        <v>223</v>
      </c>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30" ht="12" customHeight="1">
      <c r="A73" s="65"/>
      <c r="B73" s="65"/>
      <c r="C73" s="32">
        <v>1</v>
      </c>
      <c r="D73" s="72" t="s">
        <v>109</v>
      </c>
      <c r="E73" s="73"/>
      <c r="F73" s="73"/>
      <c r="G73" s="73"/>
      <c r="H73" s="73"/>
      <c r="I73" s="73"/>
      <c r="J73" s="73"/>
      <c r="K73" s="73"/>
      <c r="L73" s="73"/>
      <c r="M73" s="73"/>
      <c r="N73" s="73"/>
      <c r="O73" s="73"/>
      <c r="P73" s="73"/>
      <c r="Q73" s="73"/>
      <c r="R73" s="73"/>
      <c r="S73" s="73"/>
      <c r="T73" s="73"/>
      <c r="U73" s="73"/>
      <c r="V73" s="73"/>
      <c r="W73" s="73"/>
      <c r="X73" s="73"/>
      <c r="Y73" s="73"/>
      <c r="Z73" s="74"/>
      <c r="AA73" s="51">
        <v>8</v>
      </c>
      <c r="AB73" s="51">
        <v>9</v>
      </c>
      <c r="AC73" s="52">
        <f>AVERAGE(AA73:AB73)</f>
        <v>8.5</v>
      </c>
      <c r="AD73" s="36" t="str">
        <f>IF(AC73&gt;=8.6,"O",IF(AC73&gt;=6.6,"VS",IF(AC73&gt;=4.6,"S",IF(AC73&gt;=2.6,"U",IF(AC73&gt;=2.59,"P")))))</f>
        <v>VS</v>
      </c>
    </row>
    <row r="74" spans="1:30" ht="12" customHeight="1">
      <c r="A74" s="66"/>
      <c r="B74" s="66"/>
      <c r="C74" s="32">
        <v>2</v>
      </c>
      <c r="D74" s="72" t="s">
        <v>110</v>
      </c>
      <c r="E74" s="73"/>
      <c r="F74" s="73"/>
      <c r="G74" s="73"/>
      <c r="H74" s="73"/>
      <c r="I74" s="73"/>
      <c r="J74" s="73"/>
      <c r="K74" s="73"/>
      <c r="L74" s="73"/>
      <c r="M74" s="73"/>
      <c r="N74" s="73"/>
      <c r="O74" s="73"/>
      <c r="P74" s="73"/>
      <c r="Q74" s="73"/>
      <c r="R74" s="73"/>
      <c r="S74" s="73"/>
      <c r="T74" s="73"/>
      <c r="U74" s="73"/>
      <c r="V74" s="73"/>
      <c r="W74" s="73"/>
      <c r="X74" s="73"/>
      <c r="Y74" s="73"/>
      <c r="Z74" s="74"/>
      <c r="AA74" s="51">
        <v>8</v>
      </c>
      <c r="AB74" s="51">
        <v>9</v>
      </c>
      <c r="AC74" s="52">
        <f>AVERAGE(AA74:AB74)</f>
        <v>8.5</v>
      </c>
      <c r="AD74" s="36" t="str">
        <f>IF(AC74&gt;=8.6,"O",IF(AC74&gt;=6.6,"VS",IF(AC74&gt;=4.6,"S",IF(AC74&gt;=2.6,"U",IF(AC74&gt;=2.59,"P")))))</f>
        <v>VS</v>
      </c>
    </row>
    <row r="75" spans="1:30" ht="12.75">
      <c r="A75" s="66"/>
      <c r="B75" s="66"/>
      <c r="C75" s="76"/>
      <c r="D75" s="77" t="s">
        <v>70</v>
      </c>
      <c r="E75" s="76"/>
      <c r="F75" s="76"/>
      <c r="G75" s="76"/>
      <c r="H75" s="76"/>
      <c r="I75" s="76"/>
      <c r="J75" s="76"/>
      <c r="K75" s="76"/>
      <c r="L75" s="76"/>
      <c r="M75" s="76"/>
      <c r="N75" s="76"/>
      <c r="O75" s="76"/>
      <c r="P75" s="76"/>
      <c r="Q75" s="76"/>
      <c r="R75" s="76"/>
      <c r="S75" s="76"/>
      <c r="T75" s="76"/>
      <c r="U75" s="76"/>
      <c r="V75" s="76"/>
      <c r="W75" s="76"/>
      <c r="X75" s="76"/>
      <c r="Y75" s="76"/>
      <c r="Z75" s="76"/>
      <c r="AA75" s="51">
        <f>SUM(AA73:AA74)</f>
        <v>16</v>
      </c>
      <c r="AB75" s="51">
        <f>SUM(AB73:AB74)</f>
        <v>18</v>
      </c>
      <c r="AC75" s="52">
        <f>AVERAGE(AA75:AB75)</f>
        <v>17</v>
      </c>
      <c r="AD75" s="36"/>
    </row>
    <row r="76" spans="1:30" ht="12.75">
      <c r="A76" s="66"/>
      <c r="B76" s="66"/>
      <c r="C76" s="76"/>
      <c r="D76" s="77" t="s">
        <v>224</v>
      </c>
      <c r="E76" s="66"/>
      <c r="F76" s="66"/>
      <c r="G76" s="66"/>
      <c r="H76" s="66"/>
      <c r="I76" s="66"/>
      <c r="J76" s="66"/>
      <c r="K76" s="66"/>
      <c r="L76" s="66"/>
      <c r="M76" s="66"/>
      <c r="N76" s="66"/>
      <c r="O76" s="66"/>
      <c r="P76" s="66"/>
      <c r="Q76" s="66"/>
      <c r="R76" s="66"/>
      <c r="S76" s="66"/>
      <c r="T76" s="66"/>
      <c r="U76" s="66"/>
      <c r="V76" s="66"/>
      <c r="W76" s="66"/>
      <c r="X76" s="66"/>
      <c r="Y76" s="66"/>
      <c r="Z76" s="66"/>
      <c r="AA76" s="53">
        <f>AVERAGE(AA73:AA74)*10%</f>
        <v>0.8</v>
      </c>
      <c r="AB76" s="53">
        <f>AVERAGE(AB73:AB74)*10%</f>
        <v>0.9</v>
      </c>
      <c r="AC76" s="47">
        <f>AVERAGE(AA76:AB76)</f>
        <v>0.8500000000000001</v>
      </c>
      <c r="AD76" s="36"/>
    </row>
    <row r="77" spans="1:30" ht="12.75">
      <c r="A77" s="66"/>
      <c r="B77" s="66"/>
      <c r="C77" s="66"/>
      <c r="D77" s="77" t="s">
        <v>108</v>
      </c>
      <c r="E77" s="66"/>
      <c r="F77" s="66"/>
      <c r="G77" s="66"/>
      <c r="H77" s="66"/>
      <c r="I77" s="66"/>
      <c r="J77" s="66"/>
      <c r="K77" s="66"/>
      <c r="L77" s="66"/>
      <c r="M77" s="66"/>
      <c r="N77" s="66"/>
      <c r="O77" s="66"/>
      <c r="P77" s="66"/>
      <c r="Q77" s="66"/>
      <c r="R77" s="66"/>
      <c r="S77" s="66"/>
      <c r="T77" s="66"/>
      <c r="U77" s="66"/>
      <c r="V77" s="66"/>
      <c r="W77" s="66"/>
      <c r="X77" s="66"/>
      <c r="Y77" s="66"/>
      <c r="Z77" s="66"/>
      <c r="AA77" s="43"/>
      <c r="AB77" s="43"/>
      <c r="AC77" s="43"/>
      <c r="AD77" s="43"/>
    </row>
    <row r="78" spans="1:30" ht="13.5" thickBo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44"/>
      <c r="AB78" s="44"/>
      <c r="AC78" s="44"/>
      <c r="AD78" s="44"/>
    </row>
    <row r="79" spans="1:26" ht="13.5" thickTop="1">
      <c r="A79" s="66"/>
      <c r="B79" s="66" t="s">
        <v>111</v>
      </c>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2.75">
      <c r="A80" s="66"/>
      <c r="B80" s="66" t="s">
        <v>112</v>
      </c>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2.7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2.75">
      <c r="A82" s="66"/>
      <c r="B82" s="14" t="s">
        <v>113</v>
      </c>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30" ht="12.75">
      <c r="A83" s="66"/>
      <c r="B83" s="79">
        <v>1</v>
      </c>
      <c r="C83" s="66" t="s">
        <v>114</v>
      </c>
      <c r="D83" s="66"/>
      <c r="E83" s="66"/>
      <c r="F83" s="66"/>
      <c r="G83" s="66"/>
      <c r="H83" s="66"/>
      <c r="I83" s="66"/>
      <c r="J83" s="66"/>
      <c r="K83" s="66"/>
      <c r="L83" s="66"/>
      <c r="M83" s="66"/>
      <c r="N83" s="66"/>
      <c r="O83" s="66"/>
      <c r="P83" s="66"/>
      <c r="Q83" s="66"/>
      <c r="R83" s="66"/>
      <c r="S83" s="66"/>
      <c r="T83" s="66"/>
      <c r="U83" s="66"/>
      <c r="V83" s="66"/>
      <c r="W83" s="66"/>
      <c r="X83" s="66"/>
      <c r="Y83" s="66"/>
      <c r="Z83" s="66"/>
      <c r="AD83" s="50">
        <v>0.2</v>
      </c>
    </row>
    <row r="84" spans="1:30" ht="12.75">
      <c r="A84" s="66"/>
      <c r="B84" s="66"/>
      <c r="C84" s="80">
        <v>1.1</v>
      </c>
      <c r="D84" s="66"/>
      <c r="E84" s="66" t="s">
        <v>115</v>
      </c>
      <c r="F84" s="66"/>
      <c r="G84" s="66"/>
      <c r="H84" s="66"/>
      <c r="I84" s="66"/>
      <c r="J84" s="66"/>
      <c r="K84" s="66"/>
      <c r="L84" s="66"/>
      <c r="M84" s="66"/>
      <c r="N84" s="66"/>
      <c r="O84" s="66"/>
      <c r="P84" s="66"/>
      <c r="Q84" s="66"/>
      <c r="R84" s="66"/>
      <c r="S84" s="66"/>
      <c r="T84" s="66"/>
      <c r="U84" s="66"/>
      <c r="V84" s="66"/>
      <c r="W84" s="66"/>
      <c r="X84" s="66"/>
      <c r="Y84" s="66"/>
      <c r="Z84" s="66"/>
      <c r="AD84" s="50"/>
    </row>
    <row r="85" spans="1:30" ht="12.75">
      <c r="A85" s="66"/>
      <c r="B85" s="66"/>
      <c r="C85" s="80">
        <v>1.2</v>
      </c>
      <c r="D85" s="66"/>
      <c r="E85" s="66" t="s">
        <v>116</v>
      </c>
      <c r="F85" s="66"/>
      <c r="G85" s="66"/>
      <c r="H85" s="66"/>
      <c r="I85" s="66"/>
      <c r="J85" s="66"/>
      <c r="K85" s="66"/>
      <c r="L85" s="66"/>
      <c r="M85" s="66"/>
      <c r="N85" s="66"/>
      <c r="O85" s="66"/>
      <c r="P85" s="66"/>
      <c r="Q85" s="66"/>
      <c r="R85" s="66"/>
      <c r="S85" s="66"/>
      <c r="T85" s="66"/>
      <c r="U85" s="66"/>
      <c r="V85" s="66"/>
      <c r="W85" s="66"/>
      <c r="X85" s="66"/>
      <c r="Y85" s="66"/>
      <c r="Z85" s="66"/>
      <c r="AD85" s="50"/>
    </row>
    <row r="86" spans="1:30" ht="12.75">
      <c r="A86" s="66"/>
      <c r="B86" s="66"/>
      <c r="C86" s="80">
        <v>1.3</v>
      </c>
      <c r="D86" s="66"/>
      <c r="E86" s="66" t="s">
        <v>117</v>
      </c>
      <c r="F86" s="66"/>
      <c r="G86" s="66"/>
      <c r="H86" s="66"/>
      <c r="I86" s="66"/>
      <c r="J86" s="66"/>
      <c r="K86" s="66"/>
      <c r="L86" s="66"/>
      <c r="M86" s="66"/>
      <c r="N86" s="66"/>
      <c r="O86" s="66"/>
      <c r="P86" s="66"/>
      <c r="Q86" s="66"/>
      <c r="R86" s="66"/>
      <c r="S86" s="66"/>
      <c r="T86" s="66"/>
      <c r="U86" s="66"/>
      <c r="V86" s="66"/>
      <c r="W86" s="66"/>
      <c r="X86" s="66"/>
      <c r="Y86" s="66"/>
      <c r="Z86" s="66"/>
      <c r="AD86" s="50"/>
    </row>
    <row r="87" spans="1:30" ht="12.75">
      <c r="A87" s="66"/>
      <c r="B87" s="66"/>
      <c r="C87" s="80">
        <v>1.4</v>
      </c>
      <c r="D87" s="66"/>
      <c r="E87" s="66" t="s">
        <v>118</v>
      </c>
      <c r="F87" s="66"/>
      <c r="G87" s="66"/>
      <c r="H87" s="66"/>
      <c r="I87" s="66"/>
      <c r="J87" s="66"/>
      <c r="K87" s="66"/>
      <c r="L87" s="66"/>
      <c r="M87" s="66"/>
      <c r="N87" s="66"/>
      <c r="O87" s="66"/>
      <c r="P87" s="66"/>
      <c r="Q87" s="66"/>
      <c r="R87" s="66"/>
      <c r="S87" s="66"/>
      <c r="T87" s="66"/>
      <c r="U87" s="66"/>
      <c r="V87" s="66"/>
      <c r="W87" s="66"/>
      <c r="X87" s="66"/>
      <c r="Y87" s="66"/>
      <c r="Z87" s="66"/>
      <c r="AD87" s="50"/>
    </row>
    <row r="88" spans="1:30" ht="12.75">
      <c r="A88" s="66"/>
      <c r="B88" s="79">
        <v>2</v>
      </c>
      <c r="C88" s="30" t="s">
        <v>119</v>
      </c>
      <c r="D88" s="66"/>
      <c r="E88" s="66"/>
      <c r="F88" s="66"/>
      <c r="G88" s="66"/>
      <c r="H88" s="66"/>
      <c r="I88" s="66"/>
      <c r="J88" s="66"/>
      <c r="K88" s="66"/>
      <c r="L88" s="66"/>
      <c r="M88" s="66"/>
      <c r="N88" s="66"/>
      <c r="O88" s="66"/>
      <c r="P88" s="66"/>
      <c r="Q88" s="66"/>
      <c r="R88" s="66"/>
      <c r="S88" s="66"/>
      <c r="T88" s="66"/>
      <c r="U88" s="66"/>
      <c r="V88" s="66"/>
      <c r="W88" s="66"/>
      <c r="X88" s="66"/>
      <c r="Y88" s="66"/>
      <c r="Z88" s="66"/>
      <c r="AD88" s="50"/>
    </row>
    <row r="89" spans="1:30" ht="12.75">
      <c r="A89" s="66"/>
      <c r="B89" s="79">
        <v>3</v>
      </c>
      <c r="C89" s="66" t="s">
        <v>120</v>
      </c>
      <c r="D89" s="66"/>
      <c r="E89" s="66"/>
      <c r="F89" s="66"/>
      <c r="G89" s="66"/>
      <c r="H89" s="66"/>
      <c r="I89" s="66"/>
      <c r="J89" s="66"/>
      <c r="K89" s="66"/>
      <c r="L89" s="66"/>
      <c r="M89" s="66"/>
      <c r="N89" s="66"/>
      <c r="O89" s="66"/>
      <c r="P89" s="66"/>
      <c r="Q89" s="66"/>
      <c r="R89" s="66"/>
      <c r="S89" s="66"/>
      <c r="T89" s="66"/>
      <c r="U89" s="66"/>
      <c r="V89" s="66"/>
      <c r="W89" s="66"/>
      <c r="X89" s="66"/>
      <c r="Y89" s="66"/>
      <c r="Z89" s="66"/>
      <c r="AD89" s="50"/>
    </row>
    <row r="90" spans="1:30" ht="12.75">
      <c r="A90" s="66"/>
      <c r="B90" s="79">
        <v>4</v>
      </c>
      <c r="C90" s="66" t="s">
        <v>118</v>
      </c>
      <c r="D90" s="66"/>
      <c r="E90" s="66"/>
      <c r="F90" s="66"/>
      <c r="G90" s="66"/>
      <c r="H90" s="66"/>
      <c r="I90" s="66"/>
      <c r="J90" s="66"/>
      <c r="K90" s="66"/>
      <c r="L90" s="66"/>
      <c r="M90" s="66"/>
      <c r="N90" s="66"/>
      <c r="O90" s="66"/>
      <c r="P90" s="66"/>
      <c r="Q90" s="66"/>
      <c r="R90" s="66"/>
      <c r="S90" s="66"/>
      <c r="T90" s="66"/>
      <c r="U90" s="66"/>
      <c r="V90" s="66"/>
      <c r="W90" s="66"/>
      <c r="X90" s="66"/>
      <c r="Y90" s="66"/>
      <c r="Z90" s="66"/>
      <c r="AD90" s="50"/>
    </row>
    <row r="91" spans="1:30" ht="12.7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D91" s="46">
        <f>SUM(AD83:AD90)</f>
        <v>0.2</v>
      </c>
    </row>
    <row r="92" spans="1:26" ht="12.75">
      <c r="A92" s="66"/>
      <c r="B92" s="14" t="s">
        <v>121</v>
      </c>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2.75">
      <c r="A93" s="66"/>
      <c r="B93" s="79">
        <v>1</v>
      </c>
      <c r="C93" s="11" t="s">
        <v>122</v>
      </c>
      <c r="D93" s="66"/>
      <c r="E93" s="66"/>
      <c r="F93" s="66"/>
      <c r="G93" s="66"/>
      <c r="H93" s="66"/>
      <c r="I93" s="66"/>
      <c r="J93" s="66"/>
      <c r="K93" s="66"/>
      <c r="L93" s="66"/>
      <c r="M93" s="66"/>
      <c r="N93" s="66"/>
      <c r="O93" s="66"/>
      <c r="P93" s="66"/>
      <c r="Q93" s="66"/>
      <c r="R93" s="66"/>
      <c r="S93" s="66"/>
      <c r="T93" s="66"/>
      <c r="U93" s="66"/>
      <c r="V93" s="66"/>
      <c r="W93" s="66"/>
      <c r="X93" s="66"/>
      <c r="Y93" s="66"/>
      <c r="Z93" s="66"/>
    </row>
    <row r="94" spans="2:3" s="65" customFormat="1" ht="12.75">
      <c r="B94" s="81">
        <v>2</v>
      </c>
      <c r="C94" s="65" t="s">
        <v>148</v>
      </c>
    </row>
    <row r="95" spans="2:3" s="65" customFormat="1" ht="12.75">
      <c r="B95" s="81">
        <v>3</v>
      </c>
      <c r="C95" s="65" t="s">
        <v>123</v>
      </c>
    </row>
    <row r="96" spans="2:3" s="65" customFormat="1" ht="12.75">
      <c r="B96" s="81">
        <v>4</v>
      </c>
      <c r="C96" s="65" t="s">
        <v>124</v>
      </c>
    </row>
    <row r="98" spans="1:30" ht="15.75">
      <c r="A98" s="262" t="s">
        <v>140</v>
      </c>
      <c r="B98" s="262"/>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row>
    <row r="99" spans="1:30" ht="12" customHeight="1">
      <c r="A99" s="65" t="s">
        <v>52</v>
      </c>
      <c r="B99" s="82" t="s">
        <v>125</v>
      </c>
      <c r="C99" s="83"/>
      <c r="D99" s="83"/>
      <c r="E99" s="83"/>
      <c r="F99" s="83"/>
      <c r="G99" s="83"/>
      <c r="H99" s="83"/>
      <c r="I99" s="83"/>
      <c r="J99" s="83"/>
      <c r="K99" s="39"/>
      <c r="L99" s="39"/>
      <c r="M99" s="39"/>
      <c r="N99" s="39"/>
      <c r="O99" s="39"/>
      <c r="P99" s="39"/>
      <c r="Q99" s="39"/>
      <c r="R99" s="39"/>
      <c r="S99" s="39"/>
      <c r="T99" s="39"/>
      <c r="U99" s="39"/>
      <c r="V99" s="39"/>
      <c r="W99" s="39"/>
      <c r="X99" s="39"/>
      <c r="Y99" s="39"/>
      <c r="Z99" s="39"/>
      <c r="AA99" s="39"/>
      <c r="AB99" s="39"/>
      <c r="AC99" s="40"/>
      <c r="AD99" s="45"/>
    </row>
    <row r="100" spans="1:30" ht="12" customHeight="1">
      <c r="A100" s="65"/>
      <c r="B100" s="82" t="s">
        <v>54</v>
      </c>
      <c r="C100" s="83" t="s">
        <v>126</v>
      </c>
      <c r="D100" s="83"/>
      <c r="E100" s="83"/>
      <c r="F100" s="83"/>
      <c r="G100" s="83"/>
      <c r="H100" s="83"/>
      <c r="I100" s="83"/>
      <c r="J100" s="83"/>
      <c r="K100" s="39"/>
      <c r="L100" s="39"/>
      <c r="M100" s="39"/>
      <c r="N100" s="39"/>
      <c r="O100" s="39"/>
      <c r="P100" s="39"/>
      <c r="Q100" s="39"/>
      <c r="R100" s="39"/>
      <c r="S100" s="39"/>
      <c r="T100" s="39"/>
      <c r="U100" s="39"/>
      <c r="V100" s="39"/>
      <c r="W100" s="39"/>
      <c r="X100" s="39"/>
      <c r="Y100" s="39"/>
      <c r="Z100" s="39"/>
      <c r="AA100" s="39"/>
      <c r="AB100" s="39"/>
      <c r="AC100" s="40"/>
      <c r="AD100" s="46">
        <f>AVERAGE(AA30:AB30)</f>
        <v>3.8109375000000005</v>
      </c>
    </row>
    <row r="101" spans="1:30" ht="12" customHeight="1">
      <c r="A101" s="65"/>
      <c r="B101" s="82" t="s">
        <v>71</v>
      </c>
      <c r="C101" s="83" t="s">
        <v>235</v>
      </c>
      <c r="D101" s="83"/>
      <c r="E101" s="83"/>
      <c r="F101" s="83"/>
      <c r="G101" s="83"/>
      <c r="H101" s="83"/>
      <c r="I101" s="83"/>
      <c r="J101" s="83"/>
      <c r="K101" s="39"/>
      <c r="L101" s="39"/>
      <c r="M101" s="39"/>
      <c r="N101" s="39"/>
      <c r="O101" s="39"/>
      <c r="P101" s="39"/>
      <c r="Q101" s="39"/>
      <c r="R101" s="39"/>
      <c r="S101" s="39"/>
      <c r="T101" s="39"/>
      <c r="U101" s="39"/>
      <c r="V101" s="39"/>
      <c r="W101" s="39"/>
      <c r="X101" s="39"/>
      <c r="Y101" s="39"/>
      <c r="Z101" s="39"/>
      <c r="AA101" s="39"/>
      <c r="AB101" s="39"/>
      <c r="AC101" s="40"/>
      <c r="AD101" s="46">
        <f>AVERAGE(AA41:AB41)</f>
        <v>1.275</v>
      </c>
    </row>
    <row r="102" spans="1:30" ht="12" customHeight="1">
      <c r="A102" s="65"/>
      <c r="B102" s="82" t="s">
        <v>76</v>
      </c>
      <c r="C102" s="83" t="s">
        <v>236</v>
      </c>
      <c r="D102" s="83"/>
      <c r="E102" s="83"/>
      <c r="F102" s="83"/>
      <c r="G102" s="83"/>
      <c r="H102" s="83"/>
      <c r="I102" s="83"/>
      <c r="J102" s="83"/>
      <c r="K102" s="39"/>
      <c r="L102" s="39"/>
      <c r="M102" s="39"/>
      <c r="N102" s="39"/>
      <c r="O102" s="39"/>
      <c r="P102" s="39"/>
      <c r="Q102" s="39"/>
      <c r="R102" s="39"/>
      <c r="S102" s="39"/>
      <c r="T102" s="39"/>
      <c r="U102" s="39"/>
      <c r="V102" s="39"/>
      <c r="W102" s="39"/>
      <c r="X102" s="39"/>
      <c r="Y102" s="39"/>
      <c r="Z102" s="39"/>
      <c r="AA102" s="39"/>
      <c r="AB102" s="39"/>
      <c r="AC102" s="40"/>
      <c r="AD102" s="46">
        <f>AVERAGE(AA49:AB49)</f>
        <v>0.43</v>
      </c>
    </row>
    <row r="103" spans="1:30" ht="12" customHeight="1">
      <c r="A103" s="65"/>
      <c r="B103" s="82" t="s">
        <v>80</v>
      </c>
      <c r="C103" s="83" t="s">
        <v>234</v>
      </c>
      <c r="D103" s="83"/>
      <c r="E103" s="83"/>
      <c r="F103" s="83"/>
      <c r="G103" s="83"/>
      <c r="H103" s="83"/>
      <c r="I103" s="83"/>
      <c r="J103" s="83"/>
      <c r="K103" s="39"/>
      <c r="L103" s="39"/>
      <c r="M103" s="39"/>
      <c r="N103" s="39"/>
      <c r="O103" s="39"/>
      <c r="P103" s="39"/>
      <c r="Q103" s="39"/>
      <c r="R103" s="39"/>
      <c r="S103" s="39"/>
      <c r="T103" s="39"/>
      <c r="U103" s="39"/>
      <c r="V103" s="39"/>
      <c r="W103" s="39"/>
      <c r="X103" s="39"/>
      <c r="Y103" s="39"/>
      <c r="Z103" s="39"/>
      <c r="AA103" s="39"/>
      <c r="AB103" s="39"/>
      <c r="AC103" s="40"/>
      <c r="AD103" s="46">
        <f>AVERAGE(AA37:AB37)</f>
        <v>0</v>
      </c>
    </row>
    <row r="104" spans="1:30" ht="12" customHeight="1">
      <c r="A104" s="65" t="s">
        <v>83</v>
      </c>
      <c r="B104" s="82" t="s">
        <v>127</v>
      </c>
      <c r="C104" s="83"/>
      <c r="D104" s="83"/>
      <c r="E104" s="83"/>
      <c r="F104" s="83"/>
      <c r="G104" s="83"/>
      <c r="H104" s="83"/>
      <c r="I104" s="83"/>
      <c r="J104" s="83"/>
      <c r="K104" s="39"/>
      <c r="L104" s="39"/>
      <c r="M104" s="39"/>
      <c r="N104" s="39"/>
      <c r="O104" s="39"/>
      <c r="P104" s="39"/>
      <c r="Q104" s="39"/>
      <c r="R104" s="39"/>
      <c r="S104" s="39"/>
      <c r="T104" s="39"/>
      <c r="U104" s="39"/>
      <c r="V104" s="39"/>
      <c r="W104" s="39"/>
      <c r="X104" s="39"/>
      <c r="Y104" s="39"/>
      <c r="Z104" s="39"/>
      <c r="AA104" s="39"/>
      <c r="AB104" s="39"/>
      <c r="AC104" s="40"/>
      <c r="AD104" s="47">
        <f>AVERAGE(AA66:AB66)</f>
        <v>1.75</v>
      </c>
    </row>
    <row r="105" spans="1:30" ht="12" customHeight="1">
      <c r="A105" s="65" t="s">
        <v>107</v>
      </c>
      <c r="B105" s="82" t="s">
        <v>128</v>
      </c>
      <c r="C105" s="83"/>
      <c r="D105" s="83"/>
      <c r="E105" s="83"/>
      <c r="F105" s="83"/>
      <c r="G105" s="83"/>
      <c r="H105" s="83"/>
      <c r="I105" s="83"/>
      <c r="J105" s="83"/>
      <c r="K105" s="39"/>
      <c r="L105" s="39"/>
      <c r="M105" s="39"/>
      <c r="N105" s="39"/>
      <c r="O105" s="39"/>
      <c r="P105" s="39"/>
      <c r="Q105" s="39"/>
      <c r="R105" s="39"/>
      <c r="S105" s="39"/>
      <c r="T105" s="39"/>
      <c r="U105" s="39"/>
      <c r="V105" s="39"/>
      <c r="W105" s="39"/>
      <c r="X105" s="39"/>
      <c r="Y105" s="39"/>
      <c r="Z105" s="39"/>
      <c r="AA105" s="39"/>
      <c r="AB105" s="39"/>
      <c r="AC105" s="40"/>
      <c r="AD105" s="47">
        <f>AVERAGE(AA76:AB76)</f>
        <v>0.8500000000000001</v>
      </c>
    </row>
    <row r="106" spans="1:30" ht="12" customHeight="1">
      <c r="A106" s="65"/>
      <c r="B106" s="82" t="s">
        <v>129</v>
      </c>
      <c r="C106" s="83"/>
      <c r="D106" s="83"/>
      <c r="E106" s="83"/>
      <c r="F106" s="83"/>
      <c r="G106" s="83"/>
      <c r="H106" s="83"/>
      <c r="I106" s="83"/>
      <c r="J106" s="83"/>
      <c r="K106" s="39"/>
      <c r="L106" s="39"/>
      <c r="M106" s="39"/>
      <c r="N106" s="39"/>
      <c r="O106" s="39"/>
      <c r="P106" s="39"/>
      <c r="Q106" s="39"/>
      <c r="R106" s="39"/>
      <c r="S106" s="39"/>
      <c r="T106" s="39"/>
      <c r="U106" s="39"/>
      <c r="V106" s="39"/>
      <c r="W106" s="39"/>
      <c r="X106" s="39"/>
      <c r="Y106" s="39"/>
      <c r="Z106" s="39"/>
      <c r="AA106" s="39"/>
      <c r="AB106" s="39"/>
      <c r="AC106" s="40"/>
      <c r="AD106" s="48">
        <f>SUM(AD100:AD105)</f>
        <v>8.1159375</v>
      </c>
    </row>
    <row r="107" spans="1:30" ht="12" customHeight="1">
      <c r="A107" s="65"/>
      <c r="B107" s="82" t="s">
        <v>130</v>
      </c>
      <c r="C107" s="83"/>
      <c r="D107" s="83"/>
      <c r="E107" s="83"/>
      <c r="F107" s="83"/>
      <c r="G107" s="83"/>
      <c r="H107" s="83"/>
      <c r="I107" s="83"/>
      <c r="J107" s="83"/>
      <c r="K107" s="39"/>
      <c r="L107" s="39"/>
      <c r="M107" s="39"/>
      <c r="N107" s="39"/>
      <c r="O107" s="39"/>
      <c r="P107" s="39"/>
      <c r="Q107" s="39"/>
      <c r="R107" s="39"/>
      <c r="S107" s="39"/>
      <c r="T107" s="39"/>
      <c r="U107" s="39"/>
      <c r="V107" s="39"/>
      <c r="W107" s="39"/>
      <c r="X107" s="39"/>
      <c r="Y107" s="39"/>
      <c r="Z107" s="39"/>
      <c r="AA107" s="39"/>
      <c r="AB107" s="39"/>
      <c r="AC107" s="40"/>
      <c r="AD107" s="46">
        <f>SUM(AD83:AD90)</f>
        <v>0.2</v>
      </c>
    </row>
    <row r="108" spans="1:30" ht="15.75">
      <c r="A108" s="65"/>
      <c r="B108" s="82" t="s">
        <v>131</v>
      </c>
      <c r="C108" s="83"/>
      <c r="D108" s="83"/>
      <c r="E108" s="83"/>
      <c r="F108" s="83"/>
      <c r="G108" s="83"/>
      <c r="H108" s="83"/>
      <c r="I108" s="83"/>
      <c r="J108" s="83"/>
      <c r="K108" s="39"/>
      <c r="L108" s="39"/>
      <c r="M108" s="39"/>
      <c r="N108" s="39"/>
      <c r="O108" s="39"/>
      <c r="P108" s="39"/>
      <c r="Q108" s="39"/>
      <c r="R108" s="39"/>
      <c r="S108" s="39"/>
      <c r="T108" s="39"/>
      <c r="U108" s="39"/>
      <c r="V108" s="39"/>
      <c r="W108" s="39"/>
      <c r="X108" s="39"/>
      <c r="Y108" s="39"/>
      <c r="Z108" s="39"/>
      <c r="AA108" s="39"/>
      <c r="AB108" s="39"/>
      <c r="AC108" s="40"/>
      <c r="AD108" s="49">
        <f>AD106+AD107</f>
        <v>8.315937499999999</v>
      </c>
    </row>
    <row r="109" spans="1:30" ht="15.75">
      <c r="A109" s="65"/>
      <c r="B109" s="82" t="s">
        <v>149</v>
      </c>
      <c r="C109" s="83"/>
      <c r="D109" s="83"/>
      <c r="E109" s="83"/>
      <c r="F109" s="83"/>
      <c r="G109" s="83"/>
      <c r="H109" s="83"/>
      <c r="I109" s="83"/>
      <c r="J109" s="83"/>
      <c r="K109" s="39"/>
      <c r="L109" s="39"/>
      <c r="M109" s="39"/>
      <c r="N109" s="39"/>
      <c r="O109" s="39"/>
      <c r="P109" s="39"/>
      <c r="Q109" s="39"/>
      <c r="R109" s="39"/>
      <c r="S109" s="39"/>
      <c r="T109" s="39"/>
      <c r="U109" s="39"/>
      <c r="V109" s="39"/>
      <c r="W109" s="39"/>
      <c r="X109" s="39"/>
      <c r="Y109" s="39"/>
      <c r="Z109" s="40"/>
      <c r="AA109" s="308" t="str">
        <f>IF(AD108&gt;=8.6,"Outstanding",IF(AD108&gt;=6.6,"Very Satisfactory",IF(AD108&gt;=4.6,"Satisfactory",IF(AD108&gt;=2.6,"Unsatisfactory",IF(AD108&gt;=2.59,"Poo")))))</f>
        <v>Very Satisfactory</v>
      </c>
      <c r="AB109" s="309"/>
      <c r="AC109" s="309"/>
      <c r="AD109" s="310"/>
    </row>
    <row r="110" spans="1:10" ht="12.75">
      <c r="A110" s="65"/>
      <c r="B110" s="65"/>
      <c r="C110" s="65"/>
      <c r="D110" s="65"/>
      <c r="E110" s="65"/>
      <c r="F110" s="65"/>
      <c r="G110" s="65"/>
      <c r="H110" s="65"/>
      <c r="I110" s="65"/>
      <c r="J110" s="65"/>
    </row>
    <row r="111" spans="1:10" ht="12.75">
      <c r="A111" s="65"/>
      <c r="B111" s="65" t="s">
        <v>132</v>
      </c>
      <c r="C111" s="65"/>
      <c r="D111" s="65"/>
      <c r="E111" s="65"/>
      <c r="F111" s="65"/>
      <c r="G111" s="65"/>
      <c r="H111" s="65"/>
      <c r="I111" s="65"/>
      <c r="J111" s="65"/>
    </row>
    <row r="112" spans="1:30" ht="12.75">
      <c r="A112" s="65"/>
      <c r="B112" s="82"/>
      <c r="C112" s="83"/>
      <c r="D112" s="83"/>
      <c r="E112" s="83"/>
      <c r="F112" s="83"/>
      <c r="G112" s="83"/>
      <c r="H112" s="83"/>
      <c r="I112" s="83"/>
      <c r="J112" s="83"/>
      <c r="K112" s="39"/>
      <c r="L112" s="39"/>
      <c r="M112" s="39"/>
      <c r="N112" s="39"/>
      <c r="O112" s="39"/>
      <c r="P112" s="39"/>
      <c r="Q112" s="39"/>
      <c r="R112" s="39"/>
      <c r="S112" s="39"/>
      <c r="T112" s="39"/>
      <c r="U112" s="39"/>
      <c r="V112" s="39"/>
      <c r="W112" s="39"/>
      <c r="X112" s="39"/>
      <c r="Y112" s="39"/>
      <c r="Z112" s="39"/>
      <c r="AA112" s="39"/>
      <c r="AB112" s="39"/>
      <c r="AC112" s="39"/>
      <c r="AD112" s="40"/>
    </row>
    <row r="113" spans="1:30" ht="12.75">
      <c r="A113" s="65"/>
      <c r="B113" s="82"/>
      <c r="C113" s="83"/>
      <c r="D113" s="83"/>
      <c r="E113" s="83"/>
      <c r="F113" s="83"/>
      <c r="G113" s="83"/>
      <c r="H113" s="83"/>
      <c r="I113" s="83"/>
      <c r="J113" s="83"/>
      <c r="K113" s="39"/>
      <c r="L113" s="39"/>
      <c r="M113" s="39"/>
      <c r="N113" s="39"/>
      <c r="O113" s="39"/>
      <c r="P113" s="39"/>
      <c r="Q113" s="39"/>
      <c r="R113" s="39"/>
      <c r="S113" s="39"/>
      <c r="T113" s="39"/>
      <c r="U113" s="39"/>
      <c r="V113" s="39"/>
      <c r="W113" s="39"/>
      <c r="X113" s="39"/>
      <c r="Y113" s="39"/>
      <c r="Z113" s="39"/>
      <c r="AA113" s="39"/>
      <c r="AB113" s="39"/>
      <c r="AC113" s="39"/>
      <c r="AD113" s="40"/>
    </row>
    <row r="114" spans="1:30" ht="12.75">
      <c r="A114" s="65"/>
      <c r="B114" s="82"/>
      <c r="C114" s="83"/>
      <c r="D114" s="83"/>
      <c r="E114" s="83"/>
      <c r="F114" s="83"/>
      <c r="G114" s="83"/>
      <c r="H114" s="83"/>
      <c r="I114" s="83"/>
      <c r="J114" s="83"/>
      <c r="K114" s="39"/>
      <c r="L114" s="39"/>
      <c r="M114" s="39"/>
      <c r="N114" s="39"/>
      <c r="O114" s="39"/>
      <c r="P114" s="39"/>
      <c r="Q114" s="39"/>
      <c r="R114" s="39"/>
      <c r="S114" s="39"/>
      <c r="T114" s="39"/>
      <c r="U114" s="39"/>
      <c r="V114" s="39"/>
      <c r="W114" s="39"/>
      <c r="X114" s="39"/>
      <c r="Y114" s="39"/>
      <c r="Z114" s="39"/>
      <c r="AA114" s="39"/>
      <c r="AB114" s="39"/>
      <c r="AC114" s="39"/>
      <c r="AD114" s="40"/>
    </row>
    <row r="115" spans="1:10" ht="12.75">
      <c r="A115" s="65"/>
      <c r="B115" s="65"/>
      <c r="C115" s="65"/>
      <c r="D115" s="65"/>
      <c r="E115" s="65"/>
      <c r="F115" s="65"/>
      <c r="G115" s="65"/>
      <c r="H115" s="65"/>
      <c r="I115" s="65"/>
      <c r="J115" s="65"/>
    </row>
    <row r="116" spans="1:10" ht="12.75">
      <c r="A116" s="283">
        <v>8.6</v>
      </c>
      <c r="B116" s="283"/>
      <c r="C116" s="84" t="s">
        <v>27</v>
      </c>
      <c r="D116" s="283">
        <v>10</v>
      </c>
      <c r="E116" s="283"/>
      <c r="F116" s="65"/>
      <c r="G116" s="84" t="s">
        <v>133</v>
      </c>
      <c r="H116" s="65"/>
      <c r="I116" s="65" t="s">
        <v>134</v>
      </c>
      <c r="J116" s="65"/>
    </row>
    <row r="117" spans="1:10" ht="12.75">
      <c r="A117" s="283">
        <v>6.6</v>
      </c>
      <c r="B117" s="283"/>
      <c r="C117" s="84" t="s">
        <v>27</v>
      </c>
      <c r="D117" s="283">
        <v>8.59</v>
      </c>
      <c r="E117" s="283"/>
      <c r="F117" s="65"/>
      <c r="G117" s="84" t="s">
        <v>133</v>
      </c>
      <c r="H117" s="65"/>
      <c r="I117" s="65" t="s">
        <v>135</v>
      </c>
      <c r="J117" s="65"/>
    </row>
    <row r="118" spans="1:10" ht="12.75">
      <c r="A118" s="283">
        <v>4.6</v>
      </c>
      <c r="B118" s="283"/>
      <c r="C118" s="84" t="s">
        <v>27</v>
      </c>
      <c r="D118" s="283">
        <v>6.59</v>
      </c>
      <c r="E118" s="283"/>
      <c r="F118" s="65"/>
      <c r="G118" s="84" t="s">
        <v>133</v>
      </c>
      <c r="H118" s="65"/>
      <c r="I118" s="65" t="s">
        <v>136</v>
      </c>
      <c r="J118" s="65"/>
    </row>
    <row r="119" spans="1:10" ht="12.75">
      <c r="A119" s="283">
        <v>2.6</v>
      </c>
      <c r="B119" s="283"/>
      <c r="C119" s="84" t="s">
        <v>27</v>
      </c>
      <c r="D119" s="283">
        <v>4.59</v>
      </c>
      <c r="E119" s="283"/>
      <c r="F119" s="65"/>
      <c r="G119" s="84" t="s">
        <v>133</v>
      </c>
      <c r="H119" s="65"/>
      <c r="I119" s="65" t="s">
        <v>137</v>
      </c>
      <c r="J119" s="65"/>
    </row>
    <row r="120" spans="1:10" ht="12.75">
      <c r="A120" s="283" t="s">
        <v>139</v>
      </c>
      <c r="B120" s="283"/>
      <c r="C120" s="283"/>
      <c r="D120" s="283"/>
      <c r="E120" s="283"/>
      <c r="F120" s="65"/>
      <c r="G120" s="84" t="s">
        <v>133</v>
      </c>
      <c r="H120" s="65"/>
      <c r="I120" s="65" t="s">
        <v>138</v>
      </c>
      <c r="J120" s="65"/>
    </row>
    <row r="122" spans="1:30" ht="30" customHeight="1">
      <c r="A122" s="85" t="s">
        <v>141</v>
      </c>
      <c r="B122" s="86"/>
      <c r="C122" s="86"/>
      <c r="D122" s="86"/>
      <c r="E122" s="86"/>
      <c r="F122" s="86"/>
      <c r="G122" s="86"/>
      <c r="H122" s="86"/>
      <c r="I122" s="87"/>
      <c r="J122" s="258" t="s">
        <v>237</v>
      </c>
      <c r="K122" s="259"/>
      <c r="L122" s="259"/>
      <c r="M122" s="259"/>
      <c r="N122" s="259"/>
      <c r="O122" s="259"/>
      <c r="P122" s="259"/>
      <c r="Q122" s="259"/>
      <c r="R122" s="259"/>
      <c r="S122" s="259"/>
      <c r="T122" s="259"/>
      <c r="U122" s="259"/>
      <c r="V122" s="259"/>
      <c r="W122" s="248"/>
      <c r="X122" s="248"/>
      <c r="Y122" s="248"/>
      <c r="Z122" s="248"/>
      <c r="AA122" s="248"/>
      <c r="AB122" s="248"/>
      <c r="AC122" s="248"/>
      <c r="AD122" s="248"/>
    </row>
    <row r="123" spans="1:30" ht="30" customHeight="1">
      <c r="A123" s="284" t="s">
        <v>150</v>
      </c>
      <c r="B123" s="285"/>
      <c r="C123" s="285"/>
      <c r="D123" s="285"/>
      <c r="E123" s="285"/>
      <c r="F123" s="285"/>
      <c r="G123" s="285"/>
      <c r="H123" s="285"/>
      <c r="I123" s="286"/>
      <c r="J123" s="255" t="s">
        <v>238</v>
      </c>
      <c r="K123" s="256"/>
      <c r="L123" s="256"/>
      <c r="M123" s="256"/>
      <c r="N123" s="256"/>
      <c r="O123" s="256"/>
      <c r="P123" s="256"/>
      <c r="Q123" s="256"/>
      <c r="R123" s="256"/>
      <c r="S123" s="256"/>
      <c r="T123" s="256"/>
      <c r="U123" s="256"/>
      <c r="V123" s="257"/>
      <c r="W123" s="305"/>
      <c r="X123" s="305"/>
      <c r="Y123" s="305"/>
      <c r="Z123" s="305"/>
      <c r="AA123" s="305"/>
      <c r="AB123" s="305"/>
      <c r="AC123" s="305"/>
      <c r="AD123" s="305"/>
    </row>
    <row r="124" spans="1:30" ht="30" customHeight="1">
      <c r="A124" s="287"/>
      <c r="B124" s="288"/>
      <c r="C124" s="288"/>
      <c r="D124" s="288"/>
      <c r="E124" s="288"/>
      <c r="F124" s="288"/>
      <c r="G124" s="288"/>
      <c r="H124" s="288"/>
      <c r="I124" s="289"/>
      <c r="J124" s="258" t="s">
        <v>144</v>
      </c>
      <c r="K124" s="259"/>
      <c r="L124" s="259"/>
      <c r="M124" s="259"/>
      <c r="N124" s="259"/>
      <c r="O124" s="259"/>
      <c r="P124" s="259"/>
      <c r="Q124" s="259"/>
      <c r="R124" s="259"/>
      <c r="S124" s="259"/>
      <c r="T124" s="259"/>
      <c r="U124" s="259"/>
      <c r="V124" s="259"/>
      <c r="W124" s="301"/>
      <c r="X124" s="301"/>
      <c r="Y124" s="301"/>
      <c r="Z124" s="301"/>
      <c r="AA124" s="301"/>
      <c r="AB124" s="301"/>
      <c r="AC124" s="301"/>
      <c r="AD124" s="301"/>
    </row>
    <row r="125" spans="1:30" ht="30" customHeight="1">
      <c r="A125" s="85" t="s">
        <v>142</v>
      </c>
      <c r="B125" s="86"/>
      <c r="C125" s="86"/>
      <c r="D125" s="86"/>
      <c r="E125" s="86"/>
      <c r="F125" s="86"/>
      <c r="G125" s="86"/>
      <c r="H125" s="86"/>
      <c r="I125" s="87"/>
      <c r="J125" s="260" t="s">
        <v>145</v>
      </c>
      <c r="K125" s="261"/>
      <c r="L125" s="261"/>
      <c r="M125" s="261"/>
      <c r="N125" s="261"/>
      <c r="O125" s="261"/>
      <c r="P125" s="261"/>
      <c r="Q125" s="261"/>
      <c r="R125" s="261"/>
      <c r="S125" s="261"/>
      <c r="T125" s="261"/>
      <c r="U125" s="261"/>
      <c r="V125" s="261"/>
      <c r="W125" s="302"/>
      <c r="X125" s="303"/>
      <c r="Y125" s="303"/>
      <c r="Z125" s="303"/>
      <c r="AA125" s="303"/>
      <c r="AB125" s="303"/>
      <c r="AC125" s="303"/>
      <c r="AD125" s="304"/>
    </row>
    <row r="126" spans="1:30" ht="30" customHeight="1">
      <c r="A126" s="88" t="s">
        <v>143</v>
      </c>
      <c r="B126" s="89"/>
      <c r="C126" s="89"/>
      <c r="D126" s="89"/>
      <c r="E126" s="89"/>
      <c r="F126" s="89"/>
      <c r="G126" s="89"/>
      <c r="H126" s="89"/>
      <c r="I126" s="90"/>
      <c r="J126" s="246" t="s">
        <v>146</v>
      </c>
      <c r="K126" s="247"/>
      <c r="L126" s="247"/>
      <c r="M126" s="247"/>
      <c r="N126" s="247"/>
      <c r="O126" s="247"/>
      <c r="P126" s="247"/>
      <c r="Q126" s="247"/>
      <c r="R126" s="247"/>
      <c r="S126" s="247"/>
      <c r="T126" s="247"/>
      <c r="U126" s="247"/>
      <c r="V126" s="247"/>
      <c r="W126" s="301" t="s">
        <v>147</v>
      </c>
      <c r="X126" s="301"/>
      <c r="Y126" s="301"/>
      <c r="Z126" s="301"/>
      <c r="AA126" s="301"/>
      <c r="AB126" s="301"/>
      <c r="AC126" s="301"/>
      <c r="AD126" s="301"/>
    </row>
  </sheetData>
  <sheetProtection/>
  <mergeCells count="29">
    <mergeCell ref="A123:I124"/>
    <mergeCell ref="J124:V124"/>
    <mergeCell ref="J123:V123"/>
    <mergeCell ref="D3:M3"/>
    <mergeCell ref="D119:E119"/>
    <mergeCell ref="A120:E120"/>
    <mergeCell ref="A98:AD98"/>
    <mergeCell ref="AC7:AC8"/>
    <mergeCell ref="A7:Z8"/>
    <mergeCell ref="D35:Z35"/>
    <mergeCell ref="A119:B119"/>
    <mergeCell ref="A70:Z71"/>
    <mergeCell ref="AC70:AC71"/>
    <mergeCell ref="A117:B117"/>
    <mergeCell ref="A118:B118"/>
    <mergeCell ref="AA109:AD109"/>
    <mergeCell ref="D116:E116"/>
    <mergeCell ref="D117:E117"/>
    <mergeCell ref="D118:E118"/>
    <mergeCell ref="B53:Z54"/>
    <mergeCell ref="A116:B116"/>
    <mergeCell ref="W122:AD122"/>
    <mergeCell ref="W126:AD126"/>
    <mergeCell ref="J125:V125"/>
    <mergeCell ref="W125:AD125"/>
    <mergeCell ref="J126:V126"/>
    <mergeCell ref="J122:V122"/>
    <mergeCell ref="W124:AD124"/>
    <mergeCell ref="W123:AD123"/>
  </mergeCells>
  <printOptions horizontalCentered="1"/>
  <pageMargins left="0.25" right="0.25" top="1" bottom="0.25" header="0.5" footer="0.5"/>
  <pageSetup horizontalDpi="600" verticalDpi="600" orientation="portrait" paperSize="153" r:id="rId2"/>
  <drawing r:id="rId1"/>
</worksheet>
</file>

<file path=xl/worksheets/sheet6.xml><?xml version="1.0" encoding="utf-8"?>
<worksheet xmlns="http://schemas.openxmlformats.org/spreadsheetml/2006/main" xmlns:r="http://schemas.openxmlformats.org/officeDocument/2006/relationships">
  <dimension ref="A3:J184"/>
  <sheetViews>
    <sheetView showGridLines="0" zoomScale="75" zoomScaleNormal="75" zoomScalePageLayoutView="0" workbookViewId="0" topLeftCell="A1">
      <selection activeCell="A29" sqref="A29:E29"/>
    </sheetView>
  </sheetViews>
  <sheetFormatPr defaultColWidth="9.140625" defaultRowHeight="12.75"/>
  <cols>
    <col min="6" max="8" width="11.7109375" style="1" customWidth="1"/>
    <col min="9" max="9" width="13.57421875" style="0" bestFit="1" customWidth="1"/>
  </cols>
  <sheetData>
    <row r="1" ht="12.75"/>
    <row r="2" ht="12.75"/>
    <row r="3" ht="12.75">
      <c r="J3" s="12"/>
    </row>
    <row r="4" ht="12.75">
      <c r="J4" s="12"/>
    </row>
    <row r="5" ht="12.75">
      <c r="J5" s="12"/>
    </row>
    <row r="6" spans="1:10" ht="23.25">
      <c r="A6" s="322" t="s">
        <v>151</v>
      </c>
      <c r="B6" s="322"/>
      <c r="C6" s="322"/>
      <c r="D6" s="322"/>
      <c r="E6" s="322"/>
      <c r="F6" s="322"/>
      <c r="G6" s="322"/>
      <c r="H6" s="322"/>
      <c r="I6" s="322"/>
      <c r="J6" s="12"/>
    </row>
    <row r="7" ht="12.75">
      <c r="J7" s="12"/>
    </row>
    <row r="9" spans="1:9" ht="12.75">
      <c r="A9" t="s">
        <v>152</v>
      </c>
      <c r="C9" s="3"/>
      <c r="D9" s="3"/>
      <c r="E9" s="3"/>
      <c r="F9" s="10"/>
      <c r="G9" t="s">
        <v>40</v>
      </c>
      <c r="H9" s="28" t="s">
        <v>175</v>
      </c>
      <c r="I9" s="3"/>
    </row>
    <row r="10" ht="12.75">
      <c r="G10"/>
    </row>
    <row r="11" spans="1:9" ht="12.75">
      <c r="A11" t="s">
        <v>153</v>
      </c>
      <c r="C11" s="3"/>
      <c r="D11" s="3"/>
      <c r="E11" s="3"/>
      <c r="F11" s="10"/>
      <c r="G11" t="s">
        <v>155</v>
      </c>
      <c r="H11" s="10"/>
      <c r="I11" s="3"/>
    </row>
    <row r="12" ht="12.75">
      <c r="G12"/>
    </row>
    <row r="13" spans="1:9" ht="12.75">
      <c r="A13" t="s">
        <v>154</v>
      </c>
      <c r="C13" s="3"/>
      <c r="D13" s="3"/>
      <c r="E13" s="3"/>
      <c r="F13" s="10"/>
      <c r="G13" t="s">
        <v>156</v>
      </c>
      <c r="H13" s="10"/>
      <c r="I13" s="3"/>
    </row>
    <row r="16" ht="12.75">
      <c r="A16" t="s">
        <v>157</v>
      </c>
    </row>
    <row r="17" ht="12.75">
      <c r="A17" t="s">
        <v>158</v>
      </c>
    </row>
    <row r="29" spans="1:9" ht="30" customHeight="1">
      <c r="A29" s="348" t="s">
        <v>159</v>
      </c>
      <c r="B29" s="349"/>
      <c r="C29" s="349"/>
      <c r="D29" s="349"/>
      <c r="E29" s="350"/>
      <c r="F29" s="348" t="s">
        <v>160</v>
      </c>
      <c r="G29" s="349"/>
      <c r="H29" s="349"/>
      <c r="I29" s="350"/>
    </row>
    <row r="69" spans="1:9" ht="12.75">
      <c r="A69" s="339" t="s">
        <v>161</v>
      </c>
      <c r="B69" s="340"/>
      <c r="C69" s="340"/>
      <c r="D69" s="340"/>
      <c r="E69" s="341"/>
      <c r="F69" s="15" t="s">
        <v>162</v>
      </c>
      <c r="G69" s="15" t="s">
        <v>163</v>
      </c>
      <c r="H69" s="15" t="s">
        <v>164</v>
      </c>
      <c r="I69" s="15" t="s">
        <v>165</v>
      </c>
    </row>
    <row r="70" spans="1:9" ht="12.75">
      <c r="A70" s="342"/>
      <c r="B70" s="343"/>
      <c r="C70" s="343"/>
      <c r="D70" s="343"/>
      <c r="E70" s="344"/>
      <c r="F70" s="16" t="s">
        <v>168</v>
      </c>
      <c r="G70" s="16" t="s">
        <v>169</v>
      </c>
      <c r="H70" s="18" t="s">
        <v>170</v>
      </c>
      <c r="I70" s="16" t="s">
        <v>166</v>
      </c>
    </row>
    <row r="71" spans="1:9" ht="12.75">
      <c r="A71" s="345"/>
      <c r="B71" s="346"/>
      <c r="C71" s="346"/>
      <c r="D71" s="346"/>
      <c r="E71" s="347"/>
      <c r="F71" s="17"/>
      <c r="G71" s="17"/>
      <c r="H71" s="17"/>
      <c r="I71" s="17" t="s">
        <v>167</v>
      </c>
    </row>
    <row r="72" spans="1:9" ht="15.75" customHeight="1">
      <c r="A72" s="323" t="s">
        <v>171</v>
      </c>
      <c r="B72" s="324"/>
      <c r="C72" s="324"/>
      <c r="D72" s="324"/>
      <c r="E72" s="325"/>
      <c r="F72" s="19"/>
      <c r="G72" s="20"/>
      <c r="H72" s="20"/>
      <c r="I72" s="21"/>
    </row>
    <row r="73" spans="1:9" ht="12.75">
      <c r="A73" s="326"/>
      <c r="B73" s="327"/>
      <c r="C73" s="327"/>
      <c r="D73" s="327"/>
      <c r="E73" s="328"/>
      <c r="F73" s="22"/>
      <c r="G73" s="23"/>
      <c r="H73" s="23"/>
      <c r="I73" s="24"/>
    </row>
    <row r="74" spans="1:9" ht="12.75">
      <c r="A74" s="313" t="s">
        <v>172</v>
      </c>
      <c r="B74" s="314"/>
      <c r="C74" s="314"/>
      <c r="D74" s="314"/>
      <c r="E74" s="315"/>
      <c r="F74" s="15"/>
      <c r="G74" s="15"/>
      <c r="H74" s="15"/>
      <c r="I74" s="15"/>
    </row>
    <row r="75" spans="1:9" ht="12.75">
      <c r="A75" s="316"/>
      <c r="B75" s="317"/>
      <c r="C75" s="317"/>
      <c r="D75" s="317"/>
      <c r="E75" s="318"/>
      <c r="F75" s="17"/>
      <c r="G75" s="17"/>
      <c r="H75" s="17"/>
      <c r="I75" s="17"/>
    </row>
    <row r="76" spans="1:9" s="2" customFormat="1" ht="25.5" customHeight="1">
      <c r="A76" s="5" t="s">
        <v>208</v>
      </c>
      <c r="B76" s="6"/>
      <c r="C76" s="6"/>
      <c r="D76" s="6"/>
      <c r="E76" s="7"/>
      <c r="F76" s="25"/>
      <c r="G76" s="25"/>
      <c r="H76" s="25"/>
      <c r="I76" s="4"/>
    </row>
    <row r="77" spans="1:9" ht="12.75">
      <c r="A77" s="313" t="s">
        <v>173</v>
      </c>
      <c r="B77" s="314"/>
      <c r="C77" s="314"/>
      <c r="D77" s="314"/>
      <c r="E77" s="315"/>
      <c r="F77" s="15"/>
      <c r="G77" s="15"/>
      <c r="H77" s="15"/>
      <c r="I77" s="15"/>
    </row>
    <row r="78" spans="1:9" ht="12.75">
      <c r="A78" s="316"/>
      <c r="B78" s="317"/>
      <c r="C78" s="317"/>
      <c r="D78" s="317"/>
      <c r="E78" s="318"/>
      <c r="F78" s="17"/>
      <c r="G78" s="17"/>
      <c r="H78" s="17"/>
      <c r="I78" s="17"/>
    </row>
    <row r="79" spans="1:9" ht="12.75">
      <c r="A79" s="313" t="s">
        <v>209</v>
      </c>
      <c r="B79" s="314"/>
      <c r="C79" s="314"/>
      <c r="D79" s="314"/>
      <c r="E79" s="315"/>
      <c r="F79" s="15"/>
      <c r="G79" s="15"/>
      <c r="H79" s="15"/>
      <c r="I79" s="15"/>
    </row>
    <row r="80" spans="1:9" ht="12.75">
      <c r="A80" s="316"/>
      <c r="B80" s="317"/>
      <c r="C80" s="317"/>
      <c r="D80" s="317"/>
      <c r="E80" s="318"/>
      <c r="F80" s="17"/>
      <c r="G80" s="17"/>
      <c r="H80" s="17"/>
      <c r="I80" s="17"/>
    </row>
    <row r="81" spans="1:9" ht="12.75">
      <c r="A81" s="313" t="s">
        <v>210</v>
      </c>
      <c r="B81" s="314"/>
      <c r="C81" s="314"/>
      <c r="D81" s="314"/>
      <c r="E81" s="315"/>
      <c r="F81" s="15"/>
      <c r="G81" s="15"/>
      <c r="H81" s="15"/>
      <c r="I81" s="15"/>
    </row>
    <row r="82" spans="1:9" ht="12.75">
      <c r="A82" s="316"/>
      <c r="B82" s="317"/>
      <c r="C82" s="317"/>
      <c r="D82" s="317"/>
      <c r="E82" s="318"/>
      <c r="F82" s="16"/>
      <c r="G82" s="16"/>
      <c r="H82" s="16"/>
      <c r="I82" s="16"/>
    </row>
    <row r="83" spans="1:9" ht="12.75">
      <c r="A83" s="335" t="s">
        <v>174</v>
      </c>
      <c r="B83" s="336"/>
      <c r="C83" s="336"/>
      <c r="D83" s="336"/>
      <c r="E83" s="336"/>
      <c r="F83" s="19"/>
      <c r="G83" s="20"/>
      <c r="H83" s="20"/>
      <c r="I83" s="26"/>
    </row>
    <row r="84" spans="1:9" ht="12.75">
      <c r="A84" s="337"/>
      <c r="B84" s="338"/>
      <c r="C84" s="338"/>
      <c r="D84" s="338"/>
      <c r="E84" s="338"/>
      <c r="F84" s="22"/>
      <c r="G84" s="23"/>
      <c r="H84" s="23"/>
      <c r="I84" s="27"/>
    </row>
    <row r="85" spans="1:9" ht="12.75">
      <c r="A85" s="313" t="s">
        <v>176</v>
      </c>
      <c r="B85" s="314"/>
      <c r="C85" s="314"/>
      <c r="D85" s="314"/>
      <c r="E85" s="315"/>
      <c r="F85" s="16"/>
      <c r="G85" s="16"/>
      <c r="H85" s="16"/>
      <c r="I85" s="16"/>
    </row>
    <row r="86" spans="1:9" ht="12.75">
      <c r="A86" s="316"/>
      <c r="B86" s="317"/>
      <c r="C86" s="317"/>
      <c r="D86" s="317"/>
      <c r="E86" s="318"/>
      <c r="F86" s="17"/>
      <c r="G86" s="17"/>
      <c r="H86" s="17"/>
      <c r="I86" s="17"/>
    </row>
    <row r="87" spans="1:9" ht="12.75">
      <c r="A87" s="313" t="s">
        <v>177</v>
      </c>
      <c r="B87" s="314"/>
      <c r="C87" s="314"/>
      <c r="D87" s="314"/>
      <c r="E87" s="315"/>
      <c r="F87" s="15"/>
      <c r="G87" s="15"/>
      <c r="H87" s="15"/>
      <c r="I87" s="15"/>
    </row>
    <row r="88" spans="1:9" ht="12.75">
      <c r="A88" s="316"/>
      <c r="B88" s="317"/>
      <c r="C88" s="317"/>
      <c r="D88" s="317"/>
      <c r="E88" s="318"/>
      <c r="F88" s="17"/>
      <c r="G88" s="17"/>
      <c r="H88" s="17"/>
      <c r="I88" s="17"/>
    </row>
    <row r="89" spans="1:9" ht="12.75">
      <c r="A89" s="313" t="s">
        <v>178</v>
      </c>
      <c r="B89" s="314"/>
      <c r="C89" s="314"/>
      <c r="D89" s="314"/>
      <c r="E89" s="315"/>
      <c r="F89" s="15"/>
      <c r="G89" s="15"/>
      <c r="H89" s="15"/>
      <c r="I89" s="15"/>
    </row>
    <row r="90" spans="1:9" ht="12.75">
      <c r="A90" s="316"/>
      <c r="B90" s="317"/>
      <c r="C90" s="317"/>
      <c r="D90" s="317"/>
      <c r="E90" s="318"/>
      <c r="F90" s="17"/>
      <c r="G90" s="17"/>
      <c r="H90" s="17"/>
      <c r="I90" s="17"/>
    </row>
    <row r="91" spans="1:9" ht="12.75">
      <c r="A91" s="313" t="s">
        <v>179</v>
      </c>
      <c r="B91" s="314"/>
      <c r="C91" s="314"/>
      <c r="D91" s="314"/>
      <c r="E91" s="315"/>
      <c r="F91" s="15"/>
      <c r="G91" s="15"/>
      <c r="H91" s="15"/>
      <c r="I91" s="15"/>
    </row>
    <row r="92" spans="1:9" ht="12.75">
      <c r="A92" s="316"/>
      <c r="B92" s="317"/>
      <c r="C92" s="317"/>
      <c r="D92" s="317"/>
      <c r="E92" s="318"/>
      <c r="F92" s="17"/>
      <c r="G92" s="17"/>
      <c r="H92" s="17"/>
      <c r="I92" s="17"/>
    </row>
    <row r="93" spans="1:9" ht="12.75">
      <c r="A93" s="313" t="s">
        <v>180</v>
      </c>
      <c r="B93" s="314"/>
      <c r="C93" s="314"/>
      <c r="D93" s="314"/>
      <c r="E93" s="315"/>
      <c r="F93" s="15"/>
      <c r="G93" s="15"/>
      <c r="H93" s="15"/>
      <c r="I93" s="15"/>
    </row>
    <row r="94" spans="1:9" ht="12.75">
      <c r="A94" s="316"/>
      <c r="B94" s="317"/>
      <c r="C94" s="317"/>
      <c r="D94" s="317"/>
      <c r="E94" s="318"/>
      <c r="F94" s="17"/>
      <c r="G94" s="17"/>
      <c r="H94" s="17"/>
      <c r="I94" s="17"/>
    </row>
    <row r="95" spans="1:9" ht="12.75">
      <c r="A95" s="313" t="s">
        <v>181</v>
      </c>
      <c r="B95" s="314"/>
      <c r="C95" s="314"/>
      <c r="D95" s="314"/>
      <c r="E95" s="315"/>
      <c r="F95" s="15"/>
      <c r="G95" s="15"/>
      <c r="H95" s="15"/>
      <c r="I95" s="15"/>
    </row>
    <row r="96" spans="1:9" ht="12.75">
      <c r="A96" s="316"/>
      <c r="B96" s="317"/>
      <c r="C96" s="317"/>
      <c r="D96" s="317"/>
      <c r="E96" s="318"/>
      <c r="F96" s="17"/>
      <c r="G96" s="17"/>
      <c r="H96" s="17"/>
      <c r="I96" s="17"/>
    </row>
    <row r="97" spans="1:9" ht="12.75">
      <c r="A97" s="313" t="s">
        <v>182</v>
      </c>
      <c r="B97" s="314"/>
      <c r="C97" s="314"/>
      <c r="D97" s="314"/>
      <c r="E97" s="315"/>
      <c r="F97" s="15"/>
      <c r="G97" s="15"/>
      <c r="H97" s="15"/>
      <c r="I97" s="15"/>
    </row>
    <row r="98" spans="1:9" ht="12.75">
      <c r="A98" s="316"/>
      <c r="B98" s="317"/>
      <c r="C98" s="317"/>
      <c r="D98" s="317"/>
      <c r="E98" s="318"/>
      <c r="F98" s="16"/>
      <c r="G98" s="17"/>
      <c r="H98" s="17"/>
      <c r="I98" s="17"/>
    </row>
    <row r="99" spans="1:9" ht="12.75">
      <c r="A99" s="313" t="s">
        <v>183</v>
      </c>
      <c r="B99" s="314"/>
      <c r="C99" s="314"/>
      <c r="D99" s="314"/>
      <c r="E99" s="314"/>
      <c r="F99" s="15"/>
      <c r="G99" s="15"/>
      <c r="H99" s="15"/>
      <c r="I99" s="15"/>
    </row>
    <row r="100" spans="1:9" ht="12.75">
      <c r="A100" s="320"/>
      <c r="B100" s="321"/>
      <c r="C100" s="321"/>
      <c r="D100" s="321"/>
      <c r="E100" s="321"/>
      <c r="F100" s="16"/>
      <c r="G100" s="16"/>
      <c r="H100" s="16"/>
      <c r="I100" s="16"/>
    </row>
    <row r="101" spans="1:9" ht="12.75">
      <c r="A101" s="316"/>
      <c r="B101" s="317"/>
      <c r="C101" s="317"/>
      <c r="D101" s="317"/>
      <c r="E101" s="317"/>
      <c r="F101" s="17"/>
      <c r="G101" s="17"/>
      <c r="H101" s="17"/>
      <c r="I101" s="17"/>
    </row>
    <row r="102" spans="1:9" ht="12.75">
      <c r="A102" s="313" t="s">
        <v>211</v>
      </c>
      <c r="B102" s="314"/>
      <c r="C102" s="314"/>
      <c r="D102" s="314"/>
      <c r="E102" s="315"/>
      <c r="F102" s="15"/>
      <c r="G102" s="15"/>
      <c r="H102" s="15"/>
      <c r="I102" s="15"/>
    </row>
    <row r="103" spans="1:9" ht="12.75">
      <c r="A103" s="316"/>
      <c r="B103" s="317"/>
      <c r="C103" s="317"/>
      <c r="D103" s="317"/>
      <c r="E103" s="318"/>
      <c r="F103" s="17"/>
      <c r="G103" s="17"/>
      <c r="H103" s="17"/>
      <c r="I103" s="17"/>
    </row>
    <row r="104" spans="1:9" ht="12.75">
      <c r="A104" s="313" t="s">
        <v>184</v>
      </c>
      <c r="B104" s="314"/>
      <c r="C104" s="314"/>
      <c r="D104" s="314"/>
      <c r="E104" s="315"/>
      <c r="F104" s="15"/>
      <c r="G104" s="15"/>
      <c r="H104" s="15"/>
      <c r="I104" s="15"/>
    </row>
    <row r="105" spans="1:9" ht="12.75">
      <c r="A105" s="316"/>
      <c r="B105" s="317"/>
      <c r="C105" s="317"/>
      <c r="D105" s="317"/>
      <c r="E105" s="318"/>
      <c r="F105" s="17"/>
      <c r="G105" s="17"/>
      <c r="H105" s="17"/>
      <c r="I105" s="17"/>
    </row>
    <row r="106" spans="1:9" ht="12.75">
      <c r="A106" s="313" t="s">
        <v>212</v>
      </c>
      <c r="B106" s="314"/>
      <c r="C106" s="314"/>
      <c r="D106" s="314"/>
      <c r="E106" s="314"/>
      <c r="F106" s="15"/>
      <c r="G106" s="15"/>
      <c r="H106" s="15"/>
      <c r="I106" s="15"/>
    </row>
    <row r="107" spans="1:9" ht="12.75">
      <c r="A107" s="320"/>
      <c r="B107" s="321"/>
      <c r="C107" s="321"/>
      <c r="D107" s="321"/>
      <c r="E107" s="321"/>
      <c r="F107" s="16"/>
      <c r="G107" s="16"/>
      <c r="H107" s="16"/>
      <c r="I107" s="16"/>
    </row>
    <row r="108" spans="1:9" ht="12.75">
      <c r="A108" s="316"/>
      <c r="B108" s="317"/>
      <c r="C108" s="317"/>
      <c r="D108" s="317"/>
      <c r="E108" s="317"/>
      <c r="F108" s="17"/>
      <c r="G108" s="17"/>
      <c r="H108" s="17"/>
      <c r="I108" s="17"/>
    </row>
    <row r="109" spans="1:9" ht="12.75">
      <c r="A109" s="313" t="s">
        <v>185</v>
      </c>
      <c r="B109" s="314"/>
      <c r="C109" s="314"/>
      <c r="D109" s="314"/>
      <c r="E109" s="314"/>
      <c r="F109" s="15"/>
      <c r="G109" s="15"/>
      <c r="H109" s="15"/>
      <c r="I109" s="15"/>
    </row>
    <row r="110" spans="1:9" ht="12.75">
      <c r="A110" s="320"/>
      <c r="B110" s="321"/>
      <c r="C110" s="321"/>
      <c r="D110" s="321"/>
      <c r="E110" s="321"/>
      <c r="F110" s="16"/>
      <c r="G110" s="16"/>
      <c r="H110" s="16"/>
      <c r="I110" s="16"/>
    </row>
    <row r="111" spans="1:9" ht="12.75">
      <c r="A111" s="316"/>
      <c r="B111" s="317"/>
      <c r="C111" s="317"/>
      <c r="D111" s="317"/>
      <c r="E111" s="317"/>
      <c r="F111" s="17"/>
      <c r="G111" s="17"/>
      <c r="H111" s="17"/>
      <c r="I111" s="17"/>
    </row>
    <row r="112" spans="1:9" ht="12.75">
      <c r="A112" s="313" t="s">
        <v>186</v>
      </c>
      <c r="B112" s="314"/>
      <c r="C112" s="314"/>
      <c r="D112" s="314"/>
      <c r="E112" s="315"/>
      <c r="F112" s="15"/>
      <c r="G112" s="15"/>
      <c r="H112" s="15"/>
      <c r="I112" s="15"/>
    </row>
    <row r="113" spans="1:9" ht="12.75">
      <c r="A113" s="316"/>
      <c r="B113" s="317"/>
      <c r="C113" s="317"/>
      <c r="D113" s="317"/>
      <c r="E113" s="318"/>
      <c r="F113" s="17"/>
      <c r="G113" s="17"/>
      <c r="H113" s="17"/>
      <c r="I113" s="17"/>
    </row>
    <row r="114" spans="1:9" ht="12.75">
      <c r="A114" s="313" t="s">
        <v>187</v>
      </c>
      <c r="B114" s="314"/>
      <c r="C114" s="314"/>
      <c r="D114" s="314"/>
      <c r="E114" s="314"/>
      <c r="F114" s="15"/>
      <c r="G114" s="15"/>
      <c r="H114" s="15"/>
      <c r="I114" s="15"/>
    </row>
    <row r="115" spans="1:9" ht="12.75">
      <c r="A115" s="320"/>
      <c r="B115" s="321"/>
      <c r="C115" s="321"/>
      <c r="D115" s="321"/>
      <c r="E115" s="321"/>
      <c r="F115" s="16"/>
      <c r="G115" s="16"/>
      <c r="H115" s="16"/>
      <c r="I115" s="16"/>
    </row>
    <row r="116" spans="1:9" ht="12.75">
      <c r="A116" s="316"/>
      <c r="B116" s="317"/>
      <c r="C116" s="317"/>
      <c r="D116" s="317"/>
      <c r="E116" s="317"/>
      <c r="F116" s="17"/>
      <c r="G116" s="17"/>
      <c r="H116" s="17"/>
      <c r="I116" s="17"/>
    </row>
    <row r="117" spans="1:9" ht="12.75">
      <c r="A117" s="313" t="s">
        <v>213</v>
      </c>
      <c r="B117" s="314"/>
      <c r="C117" s="314"/>
      <c r="D117" s="314"/>
      <c r="E117" s="315"/>
      <c r="F117" s="15"/>
      <c r="G117" s="15"/>
      <c r="H117" s="15"/>
      <c r="I117" s="15"/>
    </row>
    <row r="118" spans="1:9" ht="12.75">
      <c r="A118" s="316"/>
      <c r="B118" s="317"/>
      <c r="C118" s="317"/>
      <c r="D118" s="317"/>
      <c r="E118" s="318"/>
      <c r="F118" s="17"/>
      <c r="G118" s="17"/>
      <c r="H118" s="17"/>
      <c r="I118" s="17"/>
    </row>
    <row r="119" spans="1:9" ht="12.75">
      <c r="A119" s="313" t="s">
        <v>188</v>
      </c>
      <c r="B119" s="314"/>
      <c r="C119" s="314"/>
      <c r="D119" s="314"/>
      <c r="E119" s="315"/>
      <c r="F119" s="15"/>
      <c r="G119" s="15"/>
      <c r="H119" s="15"/>
      <c r="I119" s="15"/>
    </row>
    <row r="120" spans="1:9" ht="12.75">
      <c r="A120" s="316"/>
      <c r="B120" s="317"/>
      <c r="C120" s="317"/>
      <c r="D120" s="317"/>
      <c r="E120" s="318"/>
      <c r="F120" s="17"/>
      <c r="G120" s="17"/>
      <c r="H120" s="17"/>
      <c r="I120" s="17"/>
    </row>
    <row r="121" spans="1:9" ht="12.75">
      <c r="A121" s="313" t="s">
        <v>189</v>
      </c>
      <c r="B121" s="314"/>
      <c r="C121" s="314"/>
      <c r="D121" s="314"/>
      <c r="E121" s="314"/>
      <c r="F121" s="15"/>
      <c r="G121" s="15"/>
      <c r="H121" s="15"/>
      <c r="I121" s="15"/>
    </row>
    <row r="122" spans="1:9" ht="12.75">
      <c r="A122" s="320"/>
      <c r="B122" s="321"/>
      <c r="C122" s="321"/>
      <c r="D122" s="321"/>
      <c r="E122" s="321"/>
      <c r="F122" s="16"/>
      <c r="G122" s="16"/>
      <c r="H122" s="16"/>
      <c r="I122" s="16"/>
    </row>
    <row r="123" spans="1:9" ht="12.75">
      <c r="A123" s="316"/>
      <c r="B123" s="317"/>
      <c r="C123" s="317"/>
      <c r="D123" s="317"/>
      <c r="E123" s="317"/>
      <c r="F123" s="17"/>
      <c r="G123" s="17"/>
      <c r="H123" s="17"/>
      <c r="I123" s="17"/>
    </row>
    <row r="124" spans="1:9" ht="12.75">
      <c r="A124" s="313" t="s">
        <v>190</v>
      </c>
      <c r="B124" s="314"/>
      <c r="C124" s="314"/>
      <c r="D124" s="314"/>
      <c r="E124" s="315"/>
      <c r="F124" s="15"/>
      <c r="G124" s="15"/>
      <c r="H124" s="15"/>
      <c r="I124" s="15"/>
    </row>
    <row r="125" spans="1:9" ht="12.75">
      <c r="A125" s="316"/>
      <c r="B125" s="317"/>
      <c r="C125" s="317"/>
      <c r="D125" s="317"/>
      <c r="E125" s="318"/>
      <c r="F125" s="17"/>
      <c r="G125" s="17"/>
      <c r="H125" s="17"/>
      <c r="I125" s="17"/>
    </row>
    <row r="126" spans="1:9" ht="12.75">
      <c r="A126" s="313" t="s">
        <v>191</v>
      </c>
      <c r="B126" s="314"/>
      <c r="C126" s="314"/>
      <c r="D126" s="314"/>
      <c r="E126" s="314"/>
      <c r="F126" s="15"/>
      <c r="G126" s="15"/>
      <c r="H126" s="15"/>
      <c r="I126" s="15"/>
    </row>
    <row r="127" spans="1:9" ht="12.75">
      <c r="A127" s="320"/>
      <c r="B127" s="321"/>
      <c r="C127" s="321"/>
      <c r="D127" s="321"/>
      <c r="E127" s="321"/>
      <c r="F127" s="16"/>
      <c r="G127" s="16"/>
      <c r="H127" s="16"/>
      <c r="I127" s="16"/>
    </row>
    <row r="128" spans="1:9" ht="12.75">
      <c r="A128" s="316"/>
      <c r="B128" s="317"/>
      <c r="C128" s="317"/>
      <c r="D128" s="317"/>
      <c r="E128" s="317"/>
      <c r="F128" s="17"/>
      <c r="G128" s="17"/>
      <c r="H128" s="17"/>
      <c r="I128" s="17"/>
    </row>
    <row r="129" spans="1:9" ht="12.75">
      <c r="A129" s="313" t="s">
        <v>192</v>
      </c>
      <c r="B129" s="314"/>
      <c r="C129" s="314"/>
      <c r="D129" s="314"/>
      <c r="E129" s="314"/>
      <c r="F129" s="15"/>
      <c r="G129" s="15"/>
      <c r="H129" s="15"/>
      <c r="I129" s="15"/>
    </row>
    <row r="130" spans="1:9" ht="12.75">
      <c r="A130" s="320"/>
      <c r="B130" s="321"/>
      <c r="C130" s="321"/>
      <c r="D130" s="321"/>
      <c r="E130" s="321"/>
      <c r="F130" s="16"/>
      <c r="G130" s="16"/>
      <c r="H130" s="16"/>
      <c r="I130" s="16"/>
    </row>
    <row r="131" spans="1:9" ht="12.75">
      <c r="A131" s="316"/>
      <c r="B131" s="317"/>
      <c r="C131" s="317"/>
      <c r="D131" s="317"/>
      <c r="E131" s="317"/>
      <c r="F131" s="17"/>
      <c r="G131" s="17"/>
      <c r="H131" s="17"/>
      <c r="I131" s="17"/>
    </row>
    <row r="132" spans="1:9" ht="12.75">
      <c r="A132" s="313" t="s">
        <v>193</v>
      </c>
      <c r="B132" s="314"/>
      <c r="C132" s="314"/>
      <c r="D132" s="314"/>
      <c r="E132" s="315"/>
      <c r="F132" s="15"/>
      <c r="G132" s="15"/>
      <c r="H132" s="15"/>
      <c r="I132" s="15"/>
    </row>
    <row r="133" spans="1:9" ht="12.75">
      <c r="A133" s="316"/>
      <c r="B133" s="317"/>
      <c r="C133" s="317"/>
      <c r="D133" s="317"/>
      <c r="E133" s="318"/>
      <c r="F133" s="17"/>
      <c r="G133" s="17"/>
      <c r="H133" s="17"/>
      <c r="I133" s="17"/>
    </row>
    <row r="134" spans="1:9" ht="12.75">
      <c r="A134" s="329" t="s">
        <v>194</v>
      </c>
      <c r="B134" s="330"/>
      <c r="C134" s="330"/>
      <c r="D134" s="330"/>
      <c r="E134" s="331"/>
      <c r="F134" s="19"/>
      <c r="G134" s="20"/>
      <c r="H134" s="20"/>
      <c r="I134" s="21"/>
    </row>
    <row r="135" spans="1:9" ht="12.75">
      <c r="A135" s="332"/>
      <c r="B135" s="333"/>
      <c r="C135" s="333"/>
      <c r="D135" s="333"/>
      <c r="E135" s="334"/>
      <c r="F135" s="22"/>
      <c r="G135" s="23"/>
      <c r="H135" s="23"/>
      <c r="I135" s="24"/>
    </row>
    <row r="136" spans="1:9" ht="12.75">
      <c r="A136" s="313" t="s">
        <v>214</v>
      </c>
      <c r="B136" s="314"/>
      <c r="C136" s="314"/>
      <c r="D136" s="314"/>
      <c r="E136" s="315"/>
      <c r="F136" s="15"/>
      <c r="G136" s="15"/>
      <c r="H136" s="15"/>
      <c r="I136" s="15"/>
    </row>
    <row r="137" spans="1:9" ht="12.75">
      <c r="A137" s="316"/>
      <c r="B137" s="317"/>
      <c r="C137" s="317"/>
      <c r="D137" s="317"/>
      <c r="E137" s="318"/>
      <c r="F137" s="17"/>
      <c r="G137" s="17"/>
      <c r="H137" s="17"/>
      <c r="I137" s="17"/>
    </row>
    <row r="138" spans="1:9" ht="12.75">
      <c r="A138" s="313" t="s">
        <v>195</v>
      </c>
      <c r="B138" s="314"/>
      <c r="C138" s="314"/>
      <c r="D138" s="314"/>
      <c r="E138" s="314"/>
      <c r="F138" s="15"/>
      <c r="G138" s="15"/>
      <c r="H138" s="15"/>
      <c r="I138" s="15"/>
    </row>
    <row r="139" spans="1:9" ht="12.75">
      <c r="A139" s="320"/>
      <c r="B139" s="321"/>
      <c r="C139" s="321"/>
      <c r="D139" s="321"/>
      <c r="E139" s="321"/>
      <c r="F139" s="16"/>
      <c r="G139" s="16"/>
      <c r="H139" s="16"/>
      <c r="I139" s="16"/>
    </row>
    <row r="140" spans="1:9" ht="12.75">
      <c r="A140" s="316"/>
      <c r="B140" s="317"/>
      <c r="C140" s="317"/>
      <c r="D140" s="317"/>
      <c r="E140" s="317"/>
      <c r="F140" s="17"/>
      <c r="G140" s="17"/>
      <c r="H140" s="17"/>
      <c r="I140" s="17"/>
    </row>
    <row r="141" spans="1:9" ht="12.75">
      <c r="A141" s="313" t="s">
        <v>205</v>
      </c>
      <c r="B141" s="314"/>
      <c r="C141" s="314"/>
      <c r="D141" s="314"/>
      <c r="E141" s="314"/>
      <c r="F141" s="15"/>
      <c r="G141" s="15"/>
      <c r="H141" s="15"/>
      <c r="I141" s="15"/>
    </row>
    <row r="142" spans="1:9" ht="12.75">
      <c r="A142" s="320"/>
      <c r="B142" s="321"/>
      <c r="C142" s="321"/>
      <c r="D142" s="321"/>
      <c r="E142" s="321"/>
      <c r="F142" s="16"/>
      <c r="G142" s="16"/>
      <c r="H142" s="16"/>
      <c r="I142" s="16"/>
    </row>
    <row r="143" spans="1:9" ht="12.75">
      <c r="A143" s="320"/>
      <c r="B143" s="321"/>
      <c r="C143" s="321"/>
      <c r="D143" s="321"/>
      <c r="E143" s="321"/>
      <c r="F143" s="16"/>
      <c r="G143" s="16"/>
      <c r="H143" s="16"/>
      <c r="I143" s="16"/>
    </row>
    <row r="144" spans="1:9" ht="12.75">
      <c r="A144" s="320"/>
      <c r="B144" s="321"/>
      <c r="C144" s="321"/>
      <c r="D144" s="321"/>
      <c r="E144" s="321"/>
      <c r="F144" s="16"/>
      <c r="G144" s="16"/>
      <c r="H144" s="16"/>
      <c r="I144" s="16"/>
    </row>
    <row r="145" spans="1:9" ht="12.75">
      <c r="A145" s="316"/>
      <c r="B145" s="317"/>
      <c r="C145" s="317"/>
      <c r="D145" s="317"/>
      <c r="E145" s="317"/>
      <c r="F145" s="17"/>
      <c r="G145" s="17"/>
      <c r="H145" s="17"/>
      <c r="I145" s="17"/>
    </row>
    <row r="146" spans="1:9" ht="12.75">
      <c r="A146" s="313" t="s">
        <v>196</v>
      </c>
      <c r="B146" s="314"/>
      <c r="C146" s="314"/>
      <c r="D146" s="314"/>
      <c r="E146" s="315"/>
      <c r="F146" s="15"/>
      <c r="G146" s="15"/>
      <c r="H146" s="15"/>
      <c r="I146" s="15"/>
    </row>
    <row r="147" spans="1:9" ht="12.75">
      <c r="A147" s="316"/>
      <c r="B147" s="317"/>
      <c r="C147" s="317"/>
      <c r="D147" s="317"/>
      <c r="E147" s="318"/>
      <c r="F147" s="17"/>
      <c r="G147" s="17"/>
      <c r="H147" s="17"/>
      <c r="I147" s="17"/>
    </row>
    <row r="148" spans="1:9" ht="12.75">
      <c r="A148" s="313" t="s">
        <v>197</v>
      </c>
      <c r="B148" s="314"/>
      <c r="C148" s="314"/>
      <c r="D148" s="314"/>
      <c r="E148" s="315"/>
      <c r="F148" s="15"/>
      <c r="G148" s="15"/>
      <c r="H148" s="15"/>
      <c r="I148" s="15"/>
    </row>
    <row r="149" spans="1:9" ht="12.75">
      <c r="A149" s="316"/>
      <c r="B149" s="317"/>
      <c r="C149" s="317"/>
      <c r="D149" s="317"/>
      <c r="E149" s="318"/>
      <c r="F149" s="17"/>
      <c r="G149" s="17"/>
      <c r="H149" s="17"/>
      <c r="I149" s="17"/>
    </row>
    <row r="150" spans="1:9" ht="12.75">
      <c r="A150" s="313" t="s">
        <v>198</v>
      </c>
      <c r="B150" s="314"/>
      <c r="C150" s="314"/>
      <c r="D150" s="314"/>
      <c r="E150" s="315"/>
      <c r="F150" s="15"/>
      <c r="G150" s="15"/>
      <c r="H150" s="15"/>
      <c r="I150" s="15"/>
    </row>
    <row r="151" spans="1:9" ht="12.75">
      <c r="A151" s="316"/>
      <c r="B151" s="317"/>
      <c r="C151" s="317"/>
      <c r="D151" s="317"/>
      <c r="E151" s="318"/>
      <c r="F151" s="17"/>
      <c r="G151" s="17"/>
      <c r="H151" s="17"/>
      <c r="I151" s="17"/>
    </row>
    <row r="152" spans="1:9" ht="12.75">
      <c r="A152" s="313" t="s">
        <v>215</v>
      </c>
      <c r="B152" s="314"/>
      <c r="C152" s="314"/>
      <c r="D152" s="314"/>
      <c r="E152" s="315"/>
      <c r="F152" s="15"/>
      <c r="G152" s="15"/>
      <c r="H152" s="15"/>
      <c r="I152" s="15"/>
    </row>
    <row r="153" spans="1:9" ht="12.75">
      <c r="A153" s="316"/>
      <c r="B153" s="317"/>
      <c r="C153" s="317"/>
      <c r="D153" s="317"/>
      <c r="E153" s="318"/>
      <c r="F153" s="17"/>
      <c r="G153" s="17"/>
      <c r="H153" s="17"/>
      <c r="I153" s="17"/>
    </row>
    <row r="154" spans="1:9" ht="12.75">
      <c r="A154" s="313" t="s">
        <v>216</v>
      </c>
      <c r="B154" s="314"/>
      <c r="C154" s="314"/>
      <c r="D154" s="314"/>
      <c r="E154" s="315"/>
      <c r="F154" s="15"/>
      <c r="G154" s="15"/>
      <c r="H154" s="15"/>
      <c r="I154" s="15"/>
    </row>
    <row r="155" spans="1:9" ht="12.75">
      <c r="A155" s="316"/>
      <c r="B155" s="317"/>
      <c r="C155" s="317"/>
      <c r="D155" s="317"/>
      <c r="E155" s="318"/>
      <c r="F155" s="17"/>
      <c r="G155" s="17"/>
      <c r="H155" s="17"/>
      <c r="I155" s="17"/>
    </row>
    <row r="156" spans="1:9" ht="12.75">
      <c r="A156" s="313" t="s">
        <v>199</v>
      </c>
      <c r="B156" s="314"/>
      <c r="C156" s="314"/>
      <c r="D156" s="314"/>
      <c r="E156" s="315"/>
      <c r="F156" s="15"/>
      <c r="G156" s="15"/>
      <c r="H156" s="15"/>
      <c r="I156" s="15"/>
    </row>
    <row r="157" spans="1:9" ht="12.75">
      <c r="A157" s="316"/>
      <c r="B157" s="317"/>
      <c r="C157" s="317"/>
      <c r="D157" s="317"/>
      <c r="E157" s="318"/>
      <c r="F157" s="17"/>
      <c r="G157" s="17"/>
      <c r="H157" s="17"/>
      <c r="I157" s="17"/>
    </row>
    <row r="158" spans="1:9" ht="12.75">
      <c r="A158" s="313" t="s">
        <v>217</v>
      </c>
      <c r="B158" s="314"/>
      <c r="C158" s="314"/>
      <c r="D158" s="314"/>
      <c r="E158" s="315"/>
      <c r="F158" s="15"/>
      <c r="G158" s="15"/>
      <c r="H158" s="15"/>
      <c r="I158" s="15"/>
    </row>
    <row r="159" spans="1:9" ht="12.75">
      <c r="A159" s="316"/>
      <c r="B159" s="317"/>
      <c r="C159" s="317"/>
      <c r="D159" s="317"/>
      <c r="E159" s="318"/>
      <c r="F159" s="17"/>
      <c r="G159" s="17"/>
      <c r="H159" s="17"/>
      <c r="I159" s="17"/>
    </row>
    <row r="160" spans="1:9" ht="12.75">
      <c r="A160" s="313" t="s">
        <v>200</v>
      </c>
      <c r="B160" s="314"/>
      <c r="C160" s="314"/>
      <c r="D160" s="314"/>
      <c r="E160" s="315"/>
      <c r="F160" s="15"/>
      <c r="G160" s="15"/>
      <c r="H160" s="15"/>
      <c r="I160" s="15"/>
    </row>
    <row r="161" spans="1:9" ht="12.75">
      <c r="A161" s="316"/>
      <c r="B161" s="317"/>
      <c r="C161" s="317"/>
      <c r="D161" s="317"/>
      <c r="E161" s="318"/>
      <c r="F161" s="17"/>
      <c r="G161" s="17"/>
      <c r="H161" s="17"/>
      <c r="I161" s="17"/>
    </row>
    <row r="163" ht="12.75">
      <c r="A163" t="s">
        <v>201</v>
      </c>
    </row>
    <row r="165" spans="1:9" ht="19.5" customHeight="1">
      <c r="A165" s="3"/>
      <c r="B165" s="3"/>
      <c r="C165" s="3"/>
      <c r="D165" s="3"/>
      <c r="E165" s="3"/>
      <c r="F165" s="10"/>
      <c r="G165" s="10"/>
      <c r="H165" s="10"/>
      <c r="I165" s="3"/>
    </row>
    <row r="166" spans="1:9" ht="19.5" customHeight="1">
      <c r="A166" s="3"/>
      <c r="B166" s="3"/>
      <c r="C166" s="3"/>
      <c r="D166" s="3"/>
      <c r="E166" s="3"/>
      <c r="F166" s="10"/>
      <c r="G166" s="10"/>
      <c r="H166" s="10"/>
      <c r="I166" s="3"/>
    </row>
    <row r="167" spans="1:9" ht="19.5" customHeight="1">
      <c r="A167" s="3"/>
      <c r="B167" s="3"/>
      <c r="C167" s="3"/>
      <c r="D167" s="3"/>
      <c r="E167" s="3"/>
      <c r="F167" s="10"/>
      <c r="G167" s="10"/>
      <c r="H167" s="10"/>
      <c r="I167" s="3"/>
    </row>
    <row r="168" spans="1:9" ht="19.5" customHeight="1">
      <c r="A168" s="3"/>
      <c r="B168" s="3"/>
      <c r="C168" s="3"/>
      <c r="D168" s="3"/>
      <c r="E168" s="3"/>
      <c r="F168" s="10"/>
      <c r="G168" s="10"/>
      <c r="H168" s="10"/>
      <c r="I168" s="3"/>
    </row>
    <row r="169" spans="1:9" ht="19.5" customHeight="1">
      <c r="A169" s="3"/>
      <c r="B169" s="3"/>
      <c r="C169" s="3"/>
      <c r="D169" s="3"/>
      <c r="E169" s="3"/>
      <c r="F169" s="10"/>
      <c r="G169" s="10"/>
      <c r="H169" s="10"/>
      <c r="I169" s="3"/>
    </row>
    <row r="170" spans="1:9" ht="19.5" customHeight="1">
      <c r="A170" s="3"/>
      <c r="B170" s="3"/>
      <c r="C170" s="3"/>
      <c r="D170" s="3"/>
      <c r="E170" s="3"/>
      <c r="F170" s="10"/>
      <c r="G170" s="10"/>
      <c r="H170" s="10"/>
      <c r="I170" s="3"/>
    </row>
    <row r="171" spans="1:9" ht="19.5" customHeight="1">
      <c r="A171" s="3"/>
      <c r="B171" s="3"/>
      <c r="C171" s="3"/>
      <c r="D171" s="3"/>
      <c r="E171" s="3"/>
      <c r="F171" s="10"/>
      <c r="G171" s="10"/>
      <c r="H171" s="10"/>
      <c r="I171" s="3"/>
    </row>
    <row r="172" spans="1:9" ht="19.5" customHeight="1">
      <c r="A172" s="3"/>
      <c r="B172" s="3"/>
      <c r="C172" s="3"/>
      <c r="D172" s="3"/>
      <c r="E172" s="3"/>
      <c r="F172" s="10"/>
      <c r="G172" s="10"/>
      <c r="H172" s="10"/>
      <c r="I172" s="3"/>
    </row>
    <row r="173" spans="1:9" ht="19.5" customHeight="1">
      <c r="A173" s="3"/>
      <c r="B173" s="3"/>
      <c r="C173" s="3"/>
      <c r="D173" s="3"/>
      <c r="E173" s="3"/>
      <c r="F173" s="10"/>
      <c r="G173" s="10"/>
      <c r="H173" s="10"/>
      <c r="I173" s="3"/>
    </row>
    <row r="174" spans="1:9" ht="19.5" customHeight="1">
      <c r="A174" s="3"/>
      <c r="B174" s="3"/>
      <c r="C174" s="3"/>
      <c r="D174" s="3"/>
      <c r="E174" s="3"/>
      <c r="F174" s="10"/>
      <c r="G174" s="10"/>
      <c r="H174" s="10"/>
      <c r="I174" s="3"/>
    </row>
    <row r="175" spans="1:9" ht="19.5" customHeight="1">
      <c r="A175" s="3"/>
      <c r="B175" s="3"/>
      <c r="C175" s="3"/>
      <c r="D175" s="3"/>
      <c r="E175" s="3"/>
      <c r="F175" s="10"/>
      <c r="G175" s="10"/>
      <c r="H175" s="10"/>
      <c r="I175" s="3"/>
    </row>
    <row r="176" spans="1:9" ht="19.5" customHeight="1">
      <c r="A176" s="3"/>
      <c r="B176" s="3"/>
      <c r="C176" s="3"/>
      <c r="D176" s="3"/>
      <c r="E176" s="3"/>
      <c r="F176" s="10"/>
      <c r="G176" s="10"/>
      <c r="H176" s="10"/>
      <c r="I176" s="3"/>
    </row>
    <row r="177" spans="1:9" ht="19.5" customHeight="1">
      <c r="A177" s="3"/>
      <c r="B177" s="3"/>
      <c r="C177" s="3"/>
      <c r="D177" s="3"/>
      <c r="E177" s="3"/>
      <c r="F177" s="10"/>
      <c r="G177" s="10"/>
      <c r="H177" s="10"/>
      <c r="I177" s="3"/>
    </row>
    <row r="182" spans="1:9" ht="12.75">
      <c r="A182" s="3"/>
      <c r="B182" s="3"/>
      <c r="C182" s="3"/>
      <c r="F182" s="1" t="s">
        <v>203</v>
      </c>
      <c r="G182" s="312" t="s">
        <v>206</v>
      </c>
      <c r="H182" s="312"/>
      <c r="I182" s="312"/>
    </row>
    <row r="183" spans="1:3" ht="12.75">
      <c r="A183" s="319" t="s">
        <v>202</v>
      </c>
      <c r="B183" s="319"/>
      <c r="C183" s="319"/>
    </row>
    <row r="184" spans="6:9" ht="12.75">
      <c r="F184" s="1" t="s">
        <v>204</v>
      </c>
      <c r="G184" s="312" t="s">
        <v>207</v>
      </c>
      <c r="H184" s="312"/>
      <c r="I184" s="312"/>
    </row>
  </sheetData>
  <sheetProtection/>
  <mergeCells count="46">
    <mergeCell ref="A69:E71"/>
    <mergeCell ref="A74:E75"/>
    <mergeCell ref="A77:E78"/>
    <mergeCell ref="A79:E80"/>
    <mergeCell ref="F29:I29"/>
    <mergeCell ref="A29:E29"/>
    <mergeCell ref="A89:E90"/>
    <mergeCell ref="A91:E92"/>
    <mergeCell ref="A93:E94"/>
    <mergeCell ref="A95:E96"/>
    <mergeCell ref="A81:E82"/>
    <mergeCell ref="A83:E84"/>
    <mergeCell ref="A85:E86"/>
    <mergeCell ref="A87:E88"/>
    <mergeCell ref="A104:E105"/>
    <mergeCell ref="A106:E108"/>
    <mergeCell ref="A109:E111"/>
    <mergeCell ref="A112:E113"/>
    <mergeCell ref="A97:E98"/>
    <mergeCell ref="A102:E103"/>
    <mergeCell ref="A99:E101"/>
    <mergeCell ref="A129:E131"/>
    <mergeCell ref="A132:E133"/>
    <mergeCell ref="A114:E116"/>
    <mergeCell ref="A117:E118"/>
    <mergeCell ref="A119:E120"/>
    <mergeCell ref="A121:E123"/>
    <mergeCell ref="A138:E140"/>
    <mergeCell ref="A141:E145"/>
    <mergeCell ref="A146:E147"/>
    <mergeCell ref="A148:E149"/>
    <mergeCell ref="A6:I6"/>
    <mergeCell ref="A72:E73"/>
    <mergeCell ref="A134:E135"/>
    <mergeCell ref="A136:E137"/>
    <mergeCell ref="A124:E125"/>
    <mergeCell ref="A126:E128"/>
    <mergeCell ref="G182:I182"/>
    <mergeCell ref="G184:I184"/>
    <mergeCell ref="A158:E159"/>
    <mergeCell ref="A160:E161"/>
    <mergeCell ref="A183:C183"/>
    <mergeCell ref="A150:E151"/>
    <mergeCell ref="A152:E153"/>
    <mergeCell ref="A154:E155"/>
    <mergeCell ref="A156:E157"/>
  </mergeCells>
  <printOptions horizontalCentered="1"/>
  <pageMargins left="0.5" right="0.5" top="0.5" bottom="0.25" header="0.5" footer="0.5"/>
  <pageSetup horizontalDpi="120" verticalDpi="120" orientation="portrait" paperSize="9" r:id="rId2"/>
  <drawing r:id="rId1"/>
</worksheet>
</file>

<file path=xl/worksheets/sheet7.xml><?xml version="1.0" encoding="utf-8"?>
<worksheet xmlns="http://schemas.openxmlformats.org/spreadsheetml/2006/main" xmlns:r="http://schemas.openxmlformats.org/officeDocument/2006/relationships">
  <dimension ref="A1:X379"/>
  <sheetViews>
    <sheetView showGridLines="0" zoomScale="90" zoomScaleNormal="90" zoomScalePageLayoutView="0" workbookViewId="0" topLeftCell="A341">
      <selection activeCell="R359" sqref="R359:S360"/>
    </sheetView>
  </sheetViews>
  <sheetFormatPr defaultColWidth="9.140625" defaultRowHeight="12.75"/>
  <cols>
    <col min="1" max="1" width="4.7109375" style="0" customWidth="1"/>
    <col min="2" max="2" width="5.8515625" style="0" customWidth="1"/>
    <col min="3" max="3" width="1.8515625" style="0" bestFit="1" customWidth="1"/>
    <col min="4" max="4" width="6.00390625" style="0" bestFit="1" customWidth="1"/>
    <col min="5" max="9" width="4.7109375" style="0" customWidth="1"/>
    <col min="10" max="10" width="6.57421875" style="0" customWidth="1"/>
    <col min="11" max="11" width="2.140625" style="0" customWidth="1"/>
    <col min="12" max="14" width="4.7109375" style="0" customWidth="1"/>
    <col min="15" max="19" width="5.7109375" style="0" customWidth="1"/>
    <col min="20" max="21" width="4.7109375" style="0" customWidth="1"/>
    <col min="24" max="24" width="11.421875" style="0" bestFit="1" customWidth="1"/>
  </cols>
  <sheetData>
    <row r="1" spans="1:19" ht="12.75">
      <c r="A1" s="231" t="s">
        <v>0</v>
      </c>
      <c r="B1" s="231"/>
      <c r="C1" s="231"/>
      <c r="D1" s="231"/>
      <c r="E1" s="231"/>
      <c r="F1" s="231"/>
      <c r="G1" s="231"/>
      <c r="H1" s="231"/>
      <c r="I1" s="231"/>
      <c r="J1" s="231"/>
      <c r="K1" s="231"/>
      <c r="L1" s="231"/>
      <c r="M1" s="231"/>
      <c r="N1" s="231"/>
      <c r="O1" s="231"/>
      <c r="P1" s="231"/>
      <c r="Q1" s="231"/>
      <c r="R1" s="231"/>
      <c r="S1" s="231"/>
    </row>
    <row r="2" spans="1:19" ht="12.75">
      <c r="A2" s="231" t="s">
        <v>1</v>
      </c>
      <c r="B2" s="231"/>
      <c r="C2" s="231"/>
      <c r="D2" s="231"/>
      <c r="E2" s="231"/>
      <c r="F2" s="231"/>
      <c r="G2" s="231"/>
      <c r="H2" s="231"/>
      <c r="I2" s="231"/>
      <c r="J2" s="231"/>
      <c r="K2" s="231"/>
      <c r="L2" s="231"/>
      <c r="M2" s="231"/>
      <c r="N2" s="231"/>
      <c r="O2" s="231"/>
      <c r="P2" s="231"/>
      <c r="Q2" s="231"/>
      <c r="R2" s="231"/>
      <c r="S2" s="231"/>
    </row>
    <row r="3" spans="1:19" ht="12.75">
      <c r="A3" s="231" t="s">
        <v>2</v>
      </c>
      <c r="B3" s="231"/>
      <c r="C3" s="231"/>
      <c r="D3" s="231"/>
      <c r="E3" s="231"/>
      <c r="F3" s="231"/>
      <c r="G3" s="231"/>
      <c r="H3" s="231"/>
      <c r="I3" s="231"/>
      <c r="J3" s="231"/>
      <c r="K3" s="231"/>
      <c r="L3" s="231"/>
      <c r="M3" s="231"/>
      <c r="N3" s="231"/>
      <c r="O3" s="231"/>
      <c r="P3" s="231"/>
      <c r="Q3" s="231"/>
      <c r="R3" s="231"/>
      <c r="S3" s="231"/>
    </row>
    <row r="4" spans="1:19" ht="12.75">
      <c r="A4" s="231" t="s">
        <v>3</v>
      </c>
      <c r="B4" s="231"/>
      <c r="C4" s="231"/>
      <c r="D4" s="231"/>
      <c r="E4" s="231"/>
      <c r="F4" s="231"/>
      <c r="G4" s="231"/>
      <c r="H4" s="231"/>
      <c r="I4" s="231"/>
      <c r="J4" s="231"/>
      <c r="K4" s="231"/>
      <c r="L4" s="231"/>
      <c r="M4" s="231"/>
      <c r="N4" s="231"/>
      <c r="O4" s="231"/>
      <c r="P4" s="231"/>
      <c r="Q4" s="231"/>
      <c r="R4" s="231"/>
      <c r="S4" s="231"/>
    </row>
    <row r="5" spans="1:19" ht="12.75">
      <c r="A5" s="231" t="s">
        <v>4</v>
      </c>
      <c r="B5" s="231"/>
      <c r="C5" s="231"/>
      <c r="D5" s="231"/>
      <c r="E5" s="231"/>
      <c r="F5" s="231"/>
      <c r="G5" s="231"/>
      <c r="H5" s="231"/>
      <c r="I5" s="231"/>
      <c r="J5" s="231"/>
      <c r="K5" s="231"/>
      <c r="L5" s="231"/>
      <c r="M5" s="231"/>
      <c r="N5" s="231"/>
      <c r="O5" s="231"/>
      <c r="P5" s="231"/>
      <c r="Q5" s="231"/>
      <c r="R5" s="231"/>
      <c r="S5" s="231"/>
    </row>
    <row r="7" spans="1:19" ht="12.75">
      <c r="A7" s="231" t="s">
        <v>38</v>
      </c>
      <c r="B7" s="231"/>
      <c r="C7" s="231"/>
      <c r="D7" s="231"/>
      <c r="E7" s="231"/>
      <c r="F7" s="231"/>
      <c r="G7" s="231"/>
      <c r="H7" s="231"/>
      <c r="I7" s="231"/>
      <c r="J7" s="231"/>
      <c r="K7" s="231"/>
      <c r="L7" s="231"/>
      <c r="M7" s="231"/>
      <c r="N7" s="231"/>
      <c r="O7" s="231"/>
      <c r="P7" s="231"/>
      <c r="Q7" s="231"/>
      <c r="R7" s="231"/>
      <c r="S7" s="231"/>
    </row>
    <row r="8" spans="1:19" ht="12.75">
      <c r="A8" s="231" t="s">
        <v>244</v>
      </c>
      <c r="B8" s="231"/>
      <c r="C8" s="231"/>
      <c r="D8" s="231"/>
      <c r="E8" s="231"/>
      <c r="F8" s="231"/>
      <c r="G8" s="231"/>
      <c r="H8" s="231"/>
      <c r="I8" s="231"/>
      <c r="J8" s="231"/>
      <c r="K8" s="231"/>
      <c r="L8" s="231"/>
      <c r="M8" s="231"/>
      <c r="N8" s="231"/>
      <c r="O8" s="231"/>
      <c r="P8" s="231"/>
      <c r="Q8" s="231"/>
      <c r="R8" s="231"/>
      <c r="S8" s="231"/>
    </row>
    <row r="9" spans="1:19" ht="12.75">
      <c r="A9" s="231" t="s">
        <v>478</v>
      </c>
      <c r="B9" s="231"/>
      <c r="C9" s="231"/>
      <c r="D9" s="231"/>
      <c r="E9" s="231"/>
      <c r="F9" s="231"/>
      <c r="G9" s="231"/>
      <c r="H9" s="231"/>
      <c r="I9" s="231"/>
      <c r="J9" s="231"/>
      <c r="K9" s="231"/>
      <c r="L9" s="231"/>
      <c r="M9" s="231"/>
      <c r="N9" s="231"/>
      <c r="O9" s="231"/>
      <c r="P9" s="231"/>
      <c r="Q9" s="231"/>
      <c r="R9" s="231"/>
      <c r="S9" s="231"/>
    </row>
    <row r="10" spans="1:19" ht="20.25">
      <c r="A10" s="375" t="s">
        <v>246</v>
      </c>
      <c r="B10" s="375"/>
      <c r="C10" s="375"/>
      <c r="D10" s="375"/>
      <c r="E10" s="375"/>
      <c r="F10" s="375"/>
      <c r="G10" s="375"/>
      <c r="H10" s="375"/>
      <c r="I10" s="375"/>
      <c r="J10" s="375"/>
      <c r="K10" s="375"/>
      <c r="L10" s="375"/>
      <c r="M10" s="375"/>
      <c r="N10" s="375"/>
      <c r="O10" s="375"/>
      <c r="P10" s="375"/>
      <c r="Q10" s="375"/>
      <c r="R10" s="375"/>
      <c r="S10" s="375"/>
    </row>
    <row r="12" spans="1:19" ht="12.75">
      <c r="A12" t="s">
        <v>225</v>
      </c>
      <c r="C12" s="366" t="s">
        <v>206</v>
      </c>
      <c r="D12" s="366"/>
      <c r="E12" s="366"/>
      <c r="F12" s="366"/>
      <c r="G12" s="366"/>
      <c r="H12" s="366"/>
      <c r="I12" s="12"/>
      <c r="K12" t="s">
        <v>226</v>
      </c>
      <c r="O12" s="366" t="s">
        <v>254</v>
      </c>
      <c r="P12" s="366"/>
      <c r="Q12" s="366"/>
      <c r="R12" s="366"/>
      <c r="S12" s="366"/>
    </row>
    <row r="14" spans="1:19" ht="12.75">
      <c r="A14" s="367" t="s">
        <v>247</v>
      </c>
      <c r="B14" s="368"/>
      <c r="C14" s="368"/>
      <c r="D14" s="368"/>
      <c r="E14" s="369"/>
      <c r="F14" s="367" t="s">
        <v>248</v>
      </c>
      <c r="G14" s="368"/>
      <c r="H14" s="368"/>
      <c r="I14" s="369"/>
      <c r="J14" s="367" t="s">
        <v>247</v>
      </c>
      <c r="K14" s="368"/>
      <c r="L14" s="368"/>
      <c r="M14" s="369"/>
      <c r="N14" s="367" t="s">
        <v>249</v>
      </c>
      <c r="O14" s="368"/>
      <c r="P14" s="368"/>
      <c r="Q14" s="369"/>
      <c r="R14" s="359" t="s">
        <v>250</v>
      </c>
      <c r="S14" s="360"/>
    </row>
    <row r="15" spans="1:19" ht="12.75">
      <c r="A15" s="370"/>
      <c r="B15" s="371"/>
      <c r="C15" s="371"/>
      <c r="D15" s="371"/>
      <c r="E15" s="372"/>
      <c r="F15" s="370"/>
      <c r="G15" s="371"/>
      <c r="H15" s="371"/>
      <c r="I15" s="372"/>
      <c r="J15" s="370"/>
      <c r="K15" s="371"/>
      <c r="L15" s="371"/>
      <c r="M15" s="372"/>
      <c r="N15" s="370"/>
      <c r="O15" s="371"/>
      <c r="P15" s="371"/>
      <c r="Q15" s="372"/>
      <c r="R15" s="373" t="s">
        <v>251</v>
      </c>
      <c r="S15" s="374"/>
    </row>
    <row r="16" spans="1:19" ht="12.75">
      <c r="A16" s="136">
        <v>1</v>
      </c>
      <c r="B16" s="137" t="s">
        <v>257</v>
      </c>
      <c r="C16" s="134" t="s">
        <v>27</v>
      </c>
      <c r="D16" s="127" t="s">
        <v>258</v>
      </c>
      <c r="E16" s="128"/>
      <c r="F16" s="126"/>
      <c r="G16" s="376">
        <v>32</v>
      </c>
      <c r="H16" s="376"/>
      <c r="I16" s="128"/>
      <c r="J16" s="137" t="s">
        <v>257</v>
      </c>
      <c r="K16" s="134" t="s">
        <v>27</v>
      </c>
      <c r="L16" s="127" t="s">
        <v>479</v>
      </c>
      <c r="M16" s="128"/>
      <c r="N16" s="126"/>
      <c r="O16" s="376">
        <v>62.22</v>
      </c>
      <c r="P16" s="376"/>
      <c r="Q16" s="128"/>
      <c r="R16" s="389">
        <f>O16-G16</f>
        <v>30.22</v>
      </c>
      <c r="S16" s="241"/>
    </row>
    <row r="17" spans="1:19" ht="12.75">
      <c r="A17" s="136">
        <v>2</v>
      </c>
      <c r="B17" s="137" t="s">
        <v>257</v>
      </c>
      <c r="C17" s="134" t="s">
        <v>27</v>
      </c>
      <c r="D17" s="127" t="s">
        <v>258</v>
      </c>
      <c r="E17" s="128"/>
      <c r="F17" s="126"/>
      <c r="G17" s="376">
        <v>31</v>
      </c>
      <c r="H17" s="376"/>
      <c r="I17" s="128"/>
      <c r="J17" s="137" t="s">
        <v>257</v>
      </c>
      <c r="K17" s="134" t="s">
        <v>27</v>
      </c>
      <c r="L17" s="127" t="s">
        <v>257</v>
      </c>
      <c r="M17" s="128"/>
      <c r="N17" s="126"/>
      <c r="O17" s="376">
        <v>28.27</v>
      </c>
      <c r="P17" s="376"/>
      <c r="Q17" s="128"/>
      <c r="R17" s="389">
        <f>O17-G17</f>
        <v>-2.7300000000000004</v>
      </c>
      <c r="S17" s="241"/>
    </row>
    <row r="18" spans="1:19" ht="12.75">
      <c r="A18" s="136">
        <v>3</v>
      </c>
      <c r="B18" s="127"/>
      <c r="C18" s="127"/>
      <c r="D18" s="127"/>
      <c r="E18" s="128"/>
      <c r="F18" s="126"/>
      <c r="G18" s="127"/>
      <c r="H18" s="127"/>
      <c r="I18" s="128"/>
      <c r="J18" s="126"/>
      <c r="K18" s="127"/>
      <c r="L18" s="127"/>
      <c r="M18" s="128"/>
      <c r="N18" s="126"/>
      <c r="O18" s="127"/>
      <c r="P18" s="127"/>
      <c r="Q18" s="128"/>
      <c r="R18" s="239"/>
      <c r="S18" s="241"/>
    </row>
    <row r="19" spans="1:19" ht="12.75">
      <c r="A19" s="136">
        <v>4</v>
      </c>
      <c r="B19" s="127"/>
      <c r="C19" s="127"/>
      <c r="D19" s="127"/>
      <c r="E19" s="128"/>
      <c r="F19" s="126"/>
      <c r="G19" s="127"/>
      <c r="H19" s="127"/>
      <c r="I19" s="128"/>
      <c r="J19" s="126"/>
      <c r="K19" s="127"/>
      <c r="L19" s="127"/>
      <c r="M19" s="128"/>
      <c r="N19" s="126"/>
      <c r="O19" s="127"/>
      <c r="P19" s="127"/>
      <c r="Q19" s="128"/>
      <c r="R19" s="239"/>
      <c r="S19" s="241"/>
    </row>
    <row r="20" spans="1:19" ht="12.75">
      <c r="A20" s="136">
        <v>5</v>
      </c>
      <c r="B20" s="127"/>
      <c r="C20" s="127"/>
      <c r="D20" s="127"/>
      <c r="E20" s="128"/>
      <c r="F20" s="126"/>
      <c r="G20" s="127"/>
      <c r="H20" s="127"/>
      <c r="I20" s="128"/>
      <c r="J20" s="126"/>
      <c r="K20" s="127"/>
      <c r="L20" s="127"/>
      <c r="M20" s="128"/>
      <c r="N20" s="126"/>
      <c r="O20" s="127"/>
      <c r="P20" s="127"/>
      <c r="Q20" s="128"/>
      <c r="R20" s="239"/>
      <c r="S20" s="241"/>
    </row>
    <row r="21" spans="1:19" ht="12.75">
      <c r="A21" s="136">
        <v>6</v>
      </c>
      <c r="B21" s="127"/>
      <c r="C21" s="127"/>
      <c r="D21" s="127"/>
      <c r="E21" s="128"/>
      <c r="F21" s="126"/>
      <c r="G21" s="127"/>
      <c r="H21" s="127"/>
      <c r="I21" s="128"/>
      <c r="J21" s="126"/>
      <c r="K21" s="127"/>
      <c r="L21" s="127"/>
      <c r="M21" s="128"/>
      <c r="N21" s="126"/>
      <c r="O21" s="127"/>
      <c r="P21" s="127"/>
      <c r="Q21" s="128"/>
      <c r="R21" s="239"/>
      <c r="S21" s="241"/>
    </row>
    <row r="22" spans="1:19" ht="12.75">
      <c r="A22" s="136">
        <v>7</v>
      </c>
      <c r="B22" s="127"/>
      <c r="C22" s="127"/>
      <c r="D22" s="127"/>
      <c r="E22" s="128"/>
      <c r="F22" s="126"/>
      <c r="G22" s="127"/>
      <c r="H22" s="127"/>
      <c r="I22" s="128"/>
      <c r="J22" s="126"/>
      <c r="K22" s="127"/>
      <c r="L22" s="127"/>
      <c r="M22" s="128"/>
      <c r="N22" s="126"/>
      <c r="O22" s="127"/>
      <c r="P22" s="127"/>
      <c r="Q22" s="128"/>
      <c r="R22" s="239"/>
      <c r="S22" s="241"/>
    </row>
    <row r="23" spans="1:19" ht="12.75">
      <c r="A23" s="136">
        <v>8</v>
      </c>
      <c r="B23" s="127"/>
      <c r="C23" s="127"/>
      <c r="D23" s="127"/>
      <c r="E23" s="128"/>
      <c r="F23" s="126"/>
      <c r="G23" s="127"/>
      <c r="H23" s="127"/>
      <c r="I23" s="128"/>
      <c r="J23" s="126"/>
      <c r="K23" s="127"/>
      <c r="L23" s="127"/>
      <c r="M23" s="128"/>
      <c r="N23" s="126"/>
      <c r="O23" s="127"/>
      <c r="P23" s="127"/>
      <c r="Q23" s="128"/>
      <c r="R23" s="239"/>
      <c r="S23" s="241"/>
    </row>
    <row r="24" spans="1:19" ht="12.75">
      <c r="A24" s="126"/>
      <c r="B24" s="127"/>
      <c r="C24" s="127"/>
      <c r="D24" s="127"/>
      <c r="E24" s="128"/>
      <c r="F24" s="126"/>
      <c r="G24" s="127"/>
      <c r="H24" s="127"/>
      <c r="I24" s="128"/>
      <c r="J24" s="126"/>
      <c r="K24" s="127"/>
      <c r="L24" s="127"/>
      <c r="M24" s="128"/>
      <c r="N24" s="126"/>
      <c r="O24" s="127"/>
      <c r="P24" s="127"/>
      <c r="Q24" s="128"/>
      <c r="R24" s="239"/>
      <c r="S24" s="241"/>
    </row>
    <row r="25" spans="1:19" ht="12.75">
      <c r="A25" s="126"/>
      <c r="B25" s="127"/>
      <c r="C25" s="127"/>
      <c r="D25" s="127"/>
      <c r="E25" s="128"/>
      <c r="F25" s="126"/>
      <c r="G25" s="127"/>
      <c r="H25" s="127"/>
      <c r="I25" s="128"/>
      <c r="J25" s="126"/>
      <c r="K25" s="127"/>
      <c r="L25" s="127"/>
      <c r="M25" s="128"/>
      <c r="N25" s="126"/>
      <c r="O25" s="127"/>
      <c r="P25" s="127"/>
      <c r="Q25" s="128"/>
      <c r="R25" s="239"/>
      <c r="S25" s="241"/>
    </row>
    <row r="26" spans="1:23" ht="12.75">
      <c r="A26" s="126"/>
      <c r="B26" s="127"/>
      <c r="C26" s="127"/>
      <c r="D26" s="127"/>
      <c r="E26" s="128"/>
      <c r="F26" s="126"/>
      <c r="G26" s="127"/>
      <c r="H26" s="127"/>
      <c r="I26" s="128"/>
      <c r="J26" s="126"/>
      <c r="K26" s="127"/>
      <c r="L26" s="127"/>
      <c r="M26" s="128"/>
      <c r="N26" s="126"/>
      <c r="O26" s="127"/>
      <c r="P26" s="127"/>
      <c r="Q26" s="128"/>
      <c r="R26" s="239"/>
      <c r="S26" s="241"/>
      <c r="W26" s="196"/>
    </row>
    <row r="27" spans="1:24" ht="12.75">
      <c r="A27" s="126" t="s">
        <v>252</v>
      </c>
      <c r="B27" s="127"/>
      <c r="C27" s="127"/>
      <c r="D27" s="127"/>
      <c r="E27" s="128"/>
      <c r="F27" s="126"/>
      <c r="G27" s="128"/>
      <c r="H27" s="361">
        <f>AVERAGE(G16:H23)</f>
        <v>31.5</v>
      </c>
      <c r="I27" s="241"/>
      <c r="J27" s="126" t="s">
        <v>252</v>
      </c>
      <c r="K27" s="127"/>
      <c r="L27" s="127"/>
      <c r="M27" s="128"/>
      <c r="N27" s="126"/>
      <c r="O27" s="128"/>
      <c r="P27" s="361">
        <f>AVERAGE(O16:P23)</f>
        <v>45.245</v>
      </c>
      <c r="Q27" s="241"/>
      <c r="R27" s="385">
        <f>AVERAGE(R16:S23)</f>
        <v>13.745</v>
      </c>
      <c r="S27" s="386"/>
      <c r="X27" s="222"/>
    </row>
    <row r="28" spans="1:22" ht="12.75">
      <c r="A28" s="126" t="s">
        <v>253</v>
      </c>
      <c r="B28" s="127"/>
      <c r="C28" s="127"/>
      <c r="D28" s="127"/>
      <c r="E28" s="127"/>
      <c r="F28" s="127"/>
      <c r="G28" s="128"/>
      <c r="H28" s="361">
        <f>SUM(G16:H23)</f>
        <v>63</v>
      </c>
      <c r="I28" s="241"/>
      <c r="J28" s="126" t="s">
        <v>253</v>
      </c>
      <c r="K28" s="127"/>
      <c r="L28" s="127"/>
      <c r="M28" s="127"/>
      <c r="N28" s="127"/>
      <c r="O28" s="128"/>
      <c r="P28" s="361">
        <f>SUM(O16:P23)</f>
        <v>90.49</v>
      </c>
      <c r="Q28" s="241"/>
      <c r="R28" s="387"/>
      <c r="S28" s="388"/>
      <c r="V28" s="196"/>
    </row>
    <row r="29" spans="1:19" ht="12.75">
      <c r="A29" s="12"/>
      <c r="B29" s="12"/>
      <c r="C29" s="12"/>
      <c r="D29" s="12"/>
      <c r="E29" s="12"/>
      <c r="F29" s="12"/>
      <c r="G29" s="12"/>
      <c r="H29" s="12"/>
      <c r="I29" s="12"/>
      <c r="J29" s="12"/>
      <c r="K29" s="12"/>
      <c r="L29" s="12"/>
      <c r="M29" s="12"/>
      <c r="N29" s="12"/>
      <c r="O29" s="12"/>
      <c r="P29" s="381" t="s">
        <v>595</v>
      </c>
      <c r="Q29" s="382"/>
      <c r="R29" s="377">
        <f>R27*10%</f>
        <v>1.3745</v>
      </c>
      <c r="S29" s="378"/>
    </row>
    <row r="30" spans="1:19" ht="12.75">
      <c r="A30" s="351" t="s">
        <v>255</v>
      </c>
      <c r="B30" s="351"/>
      <c r="C30" s="351"/>
      <c r="D30" s="12"/>
      <c r="E30" s="12"/>
      <c r="F30" s="12"/>
      <c r="G30" s="12"/>
      <c r="H30" s="12"/>
      <c r="I30" s="12"/>
      <c r="J30" s="12"/>
      <c r="K30" s="12"/>
      <c r="L30" s="12"/>
      <c r="M30" s="12"/>
      <c r="N30" s="12"/>
      <c r="O30" s="12"/>
      <c r="P30" s="383"/>
      <c r="Q30" s="384"/>
      <c r="R30" s="379"/>
      <c r="S30" s="380"/>
    </row>
    <row r="31" spans="1:17" ht="12.75">
      <c r="A31" s="351"/>
      <c r="B31" s="351"/>
      <c r="C31" s="351"/>
      <c r="D31" s="12"/>
      <c r="E31" s="12"/>
      <c r="F31" s="233"/>
      <c r="G31" s="233"/>
      <c r="H31" s="233"/>
      <c r="I31" s="233"/>
      <c r="J31" s="233"/>
      <c r="K31" s="233"/>
      <c r="L31" s="233"/>
      <c r="M31" s="233"/>
      <c r="N31" s="12"/>
      <c r="O31" s="233"/>
      <c r="P31" s="233"/>
      <c r="Q31" s="233"/>
    </row>
    <row r="32" spans="1:19" ht="12.75">
      <c r="A32" t="s">
        <v>227</v>
      </c>
      <c r="M32" s="12"/>
      <c r="N32" s="12"/>
      <c r="O32" s="133"/>
      <c r="P32" s="133"/>
      <c r="Q32" s="12"/>
      <c r="R32" s="12"/>
      <c r="S32" s="12"/>
    </row>
    <row r="34" ht="12.75">
      <c r="A34" t="s">
        <v>48</v>
      </c>
    </row>
    <row r="35" spans="2:7" ht="12.75">
      <c r="B35" t="s">
        <v>228</v>
      </c>
      <c r="G35" s="1">
        <v>10</v>
      </c>
    </row>
    <row r="36" spans="2:14" ht="12.75">
      <c r="B36" s="132">
        <v>0.036</v>
      </c>
      <c r="C36" s="1" t="s">
        <v>27</v>
      </c>
      <c r="D36" s="132">
        <v>0.04</v>
      </c>
      <c r="G36" s="1">
        <v>8</v>
      </c>
      <c r="N36" t="s">
        <v>229</v>
      </c>
    </row>
    <row r="37" spans="2:7" ht="12.75">
      <c r="B37" s="132">
        <v>0.026</v>
      </c>
      <c r="C37" s="1" t="s">
        <v>27</v>
      </c>
      <c r="D37" s="132">
        <v>0.0359</v>
      </c>
      <c r="G37" s="1">
        <v>6</v>
      </c>
    </row>
    <row r="38" spans="2:7" ht="12.75">
      <c r="B38" s="132">
        <v>0.016</v>
      </c>
      <c r="C38" s="1" t="s">
        <v>27</v>
      </c>
      <c r="D38" s="132">
        <v>0.0259</v>
      </c>
      <c r="G38" s="1">
        <v>4</v>
      </c>
    </row>
    <row r="39" spans="2:19" ht="12.75">
      <c r="B39" s="132">
        <v>0.015</v>
      </c>
      <c r="C39" s="1" t="s">
        <v>27</v>
      </c>
      <c r="D39" s="132">
        <v>0.0159</v>
      </c>
      <c r="G39" s="1">
        <v>1</v>
      </c>
      <c r="N39" s="358" t="s">
        <v>206</v>
      </c>
      <c r="O39" s="358"/>
      <c r="P39" s="358"/>
      <c r="Q39" s="358"/>
      <c r="R39" s="358"/>
      <c r="S39" s="358"/>
    </row>
    <row r="40" spans="14:19" ht="12.75">
      <c r="N40" s="356" t="s">
        <v>230</v>
      </c>
      <c r="O40" s="356"/>
      <c r="P40" s="356"/>
      <c r="Q40" s="356"/>
      <c r="R40" s="356"/>
      <c r="S40" s="356"/>
    </row>
    <row r="41" ht="12.75">
      <c r="A41" t="s">
        <v>231</v>
      </c>
    </row>
    <row r="44" ht="12.75">
      <c r="M44" t="s">
        <v>232</v>
      </c>
    </row>
    <row r="45" spans="1:6" ht="12.75">
      <c r="A45" s="358" t="s">
        <v>206</v>
      </c>
      <c r="B45" s="358"/>
      <c r="C45" s="358"/>
      <c r="D45" s="358"/>
      <c r="E45" s="358"/>
      <c r="F45" s="358"/>
    </row>
    <row r="46" spans="1:6" ht="12.75">
      <c r="A46" s="231" t="s">
        <v>207</v>
      </c>
      <c r="B46" s="231"/>
      <c r="C46" s="231"/>
      <c r="D46" s="231"/>
      <c r="E46" s="231"/>
      <c r="F46" s="231"/>
    </row>
    <row r="48" spans="12:17" ht="12.75">
      <c r="L48" s="357" t="s">
        <v>243</v>
      </c>
      <c r="M48" s="357"/>
      <c r="N48" s="357"/>
      <c r="O48" s="357"/>
      <c r="P48" s="357"/>
      <c r="Q48" s="357"/>
    </row>
    <row r="49" spans="12:17" ht="12.75">
      <c r="L49" s="231" t="s">
        <v>233</v>
      </c>
      <c r="M49" s="231"/>
      <c r="N49" s="231"/>
      <c r="O49" s="231"/>
      <c r="P49" s="231"/>
      <c r="Q49" s="231"/>
    </row>
    <row r="50" spans="12:17" ht="12.75">
      <c r="L50" s="1"/>
      <c r="M50" s="1"/>
      <c r="N50" s="1"/>
      <c r="O50" s="1"/>
      <c r="P50" s="1"/>
      <c r="Q50" s="1"/>
    </row>
    <row r="51" spans="12:17" ht="12.75">
      <c r="L51" s="1"/>
      <c r="M51" s="1"/>
      <c r="N51" s="1"/>
      <c r="O51" s="1"/>
      <c r="P51" s="1"/>
      <c r="Q51" s="1"/>
    </row>
    <row r="52" spans="12:17" ht="12.75">
      <c r="L52" s="1"/>
      <c r="M52" s="1"/>
      <c r="N52" s="1"/>
      <c r="O52" s="1"/>
      <c r="P52" s="1"/>
      <c r="Q52" s="1"/>
    </row>
    <row r="53" spans="12:17" ht="12.75">
      <c r="L53" s="1"/>
      <c r="M53" s="1"/>
      <c r="N53" s="1"/>
      <c r="O53" s="1"/>
      <c r="P53" s="1"/>
      <c r="Q53" s="1"/>
    </row>
    <row r="54" spans="12:17" ht="12.75">
      <c r="L54" s="1"/>
      <c r="M54" s="1"/>
      <c r="N54" s="1"/>
      <c r="O54" s="1"/>
      <c r="P54" s="1"/>
      <c r="Q54" s="1"/>
    </row>
    <row r="56" spans="1:19" ht="12.75">
      <c r="A56" s="231" t="s">
        <v>0</v>
      </c>
      <c r="B56" s="231"/>
      <c r="C56" s="231"/>
      <c r="D56" s="231"/>
      <c r="E56" s="231"/>
      <c r="F56" s="231"/>
      <c r="G56" s="231"/>
      <c r="H56" s="231"/>
      <c r="I56" s="231"/>
      <c r="J56" s="231"/>
      <c r="K56" s="231"/>
      <c r="L56" s="231"/>
      <c r="M56" s="231"/>
      <c r="N56" s="231"/>
      <c r="O56" s="231"/>
      <c r="P56" s="231"/>
      <c r="Q56" s="231"/>
      <c r="R56" s="231"/>
      <c r="S56" s="231"/>
    </row>
    <row r="57" spans="1:19" ht="12.75">
      <c r="A57" s="231" t="s">
        <v>1</v>
      </c>
      <c r="B57" s="231"/>
      <c r="C57" s="231"/>
      <c r="D57" s="231"/>
      <c r="E57" s="231"/>
      <c r="F57" s="231"/>
      <c r="G57" s="231"/>
      <c r="H57" s="231"/>
      <c r="I57" s="231"/>
      <c r="J57" s="231"/>
      <c r="K57" s="231"/>
      <c r="L57" s="231"/>
      <c r="M57" s="231"/>
      <c r="N57" s="231"/>
      <c r="O57" s="231"/>
      <c r="P57" s="231"/>
      <c r="Q57" s="231"/>
      <c r="R57" s="231"/>
      <c r="S57" s="231"/>
    </row>
    <row r="58" spans="1:19" ht="12.75">
      <c r="A58" s="231" t="s">
        <v>2</v>
      </c>
      <c r="B58" s="231"/>
      <c r="C58" s="231"/>
      <c r="D58" s="231"/>
      <c r="E58" s="231"/>
      <c r="F58" s="231"/>
      <c r="G58" s="231"/>
      <c r="H58" s="231"/>
      <c r="I58" s="231"/>
      <c r="J58" s="231"/>
      <c r="K58" s="231"/>
      <c r="L58" s="231"/>
      <c r="M58" s="231"/>
      <c r="N58" s="231"/>
      <c r="O58" s="231"/>
      <c r="P58" s="231"/>
      <c r="Q58" s="231"/>
      <c r="R58" s="231"/>
      <c r="S58" s="231"/>
    </row>
    <row r="59" spans="1:19" ht="12.75">
      <c r="A59" s="231" t="s">
        <v>3</v>
      </c>
      <c r="B59" s="231"/>
      <c r="C59" s="231"/>
      <c r="D59" s="231"/>
      <c r="E59" s="231"/>
      <c r="F59" s="231"/>
      <c r="G59" s="231"/>
      <c r="H59" s="231"/>
      <c r="I59" s="231"/>
      <c r="J59" s="231"/>
      <c r="K59" s="231"/>
      <c r="L59" s="231"/>
      <c r="M59" s="231"/>
      <c r="N59" s="231"/>
      <c r="O59" s="231"/>
      <c r="P59" s="231"/>
      <c r="Q59" s="231"/>
      <c r="R59" s="231"/>
      <c r="S59" s="231"/>
    </row>
    <row r="60" spans="1:19" ht="12.75">
      <c r="A60" s="231" t="s">
        <v>4</v>
      </c>
      <c r="B60" s="231"/>
      <c r="C60" s="231"/>
      <c r="D60" s="231"/>
      <c r="E60" s="231"/>
      <c r="F60" s="231"/>
      <c r="G60" s="231"/>
      <c r="H60" s="231"/>
      <c r="I60" s="231"/>
      <c r="J60" s="231"/>
      <c r="K60" s="231"/>
      <c r="L60" s="231"/>
      <c r="M60" s="231"/>
      <c r="N60" s="231"/>
      <c r="O60" s="231"/>
      <c r="P60" s="231"/>
      <c r="Q60" s="231"/>
      <c r="R60" s="231"/>
      <c r="S60" s="231"/>
    </row>
    <row r="62" spans="1:19" ht="12.75">
      <c r="A62" s="231" t="s">
        <v>38</v>
      </c>
      <c r="B62" s="231"/>
      <c r="C62" s="231"/>
      <c r="D62" s="231"/>
      <c r="E62" s="231"/>
      <c r="F62" s="231"/>
      <c r="G62" s="231"/>
      <c r="H62" s="231"/>
      <c r="I62" s="231"/>
      <c r="J62" s="231"/>
      <c r="K62" s="231"/>
      <c r="L62" s="231"/>
      <c r="M62" s="231"/>
      <c r="N62" s="231"/>
      <c r="O62" s="231"/>
      <c r="P62" s="231"/>
      <c r="Q62" s="231"/>
      <c r="R62" s="231"/>
      <c r="S62" s="231"/>
    </row>
    <row r="63" spans="1:19" ht="12.75">
      <c r="A63" s="231" t="s">
        <v>244</v>
      </c>
      <c r="B63" s="231"/>
      <c r="C63" s="231"/>
      <c r="D63" s="231"/>
      <c r="E63" s="231"/>
      <c r="F63" s="231"/>
      <c r="G63" s="231"/>
      <c r="H63" s="231"/>
      <c r="I63" s="231"/>
      <c r="J63" s="231"/>
      <c r="K63" s="231"/>
      <c r="L63" s="231"/>
      <c r="M63" s="231"/>
      <c r="N63" s="231"/>
      <c r="O63" s="231"/>
      <c r="P63" s="231"/>
      <c r="Q63" s="231"/>
      <c r="R63" s="231"/>
      <c r="S63" s="231"/>
    </row>
    <row r="64" spans="1:19" ht="12.75">
      <c r="A64" s="231" t="s">
        <v>245</v>
      </c>
      <c r="B64" s="231"/>
      <c r="C64" s="231"/>
      <c r="D64" s="231"/>
      <c r="E64" s="231"/>
      <c r="F64" s="231"/>
      <c r="G64" s="231"/>
      <c r="H64" s="231"/>
      <c r="I64" s="231"/>
      <c r="J64" s="231"/>
      <c r="K64" s="231"/>
      <c r="L64" s="231"/>
      <c r="M64" s="231"/>
      <c r="N64" s="231"/>
      <c r="O64" s="231"/>
      <c r="P64" s="231"/>
      <c r="Q64" s="231"/>
      <c r="R64" s="231"/>
      <c r="S64" s="231"/>
    </row>
    <row r="65" spans="1:19" ht="20.25">
      <c r="A65" s="375" t="s">
        <v>246</v>
      </c>
      <c r="B65" s="375"/>
      <c r="C65" s="375"/>
      <c r="D65" s="375"/>
      <c r="E65" s="375"/>
      <c r="F65" s="375"/>
      <c r="G65" s="375"/>
      <c r="H65" s="375"/>
      <c r="I65" s="375"/>
      <c r="J65" s="375"/>
      <c r="K65" s="375"/>
      <c r="L65" s="375"/>
      <c r="M65" s="375"/>
      <c r="N65" s="375"/>
      <c r="O65" s="375"/>
      <c r="P65" s="375"/>
      <c r="Q65" s="375"/>
      <c r="R65" s="375"/>
      <c r="S65" s="375"/>
    </row>
    <row r="67" spans="1:19" ht="12.75">
      <c r="A67" t="s">
        <v>225</v>
      </c>
      <c r="C67" s="366" t="s">
        <v>239</v>
      </c>
      <c r="D67" s="366"/>
      <c r="E67" s="366"/>
      <c r="F67" s="366"/>
      <c r="G67" s="366"/>
      <c r="H67" s="366"/>
      <c r="I67" s="12"/>
      <c r="K67" t="s">
        <v>226</v>
      </c>
      <c r="O67" s="366" t="s">
        <v>265</v>
      </c>
      <c r="P67" s="366"/>
      <c r="Q67" s="366"/>
      <c r="R67" s="366"/>
      <c r="S67" s="366"/>
    </row>
    <row r="69" spans="1:19" ht="12.75">
      <c r="A69" s="367" t="s">
        <v>247</v>
      </c>
      <c r="B69" s="368"/>
      <c r="C69" s="368"/>
      <c r="D69" s="368"/>
      <c r="E69" s="369"/>
      <c r="F69" s="367" t="s">
        <v>248</v>
      </c>
      <c r="G69" s="368"/>
      <c r="H69" s="368"/>
      <c r="I69" s="369"/>
      <c r="J69" s="367" t="s">
        <v>247</v>
      </c>
      <c r="K69" s="368"/>
      <c r="L69" s="368"/>
      <c r="M69" s="369"/>
      <c r="N69" s="367" t="s">
        <v>249</v>
      </c>
      <c r="O69" s="368"/>
      <c r="P69" s="368"/>
      <c r="Q69" s="369"/>
      <c r="R69" s="359" t="s">
        <v>250</v>
      </c>
      <c r="S69" s="360"/>
    </row>
    <row r="70" spans="1:19" ht="12.75">
      <c r="A70" s="370"/>
      <c r="B70" s="371"/>
      <c r="C70" s="371"/>
      <c r="D70" s="371"/>
      <c r="E70" s="372"/>
      <c r="F70" s="370"/>
      <c r="G70" s="371"/>
      <c r="H70" s="371"/>
      <c r="I70" s="372"/>
      <c r="J70" s="370"/>
      <c r="K70" s="371"/>
      <c r="L70" s="371"/>
      <c r="M70" s="372"/>
      <c r="N70" s="370"/>
      <c r="O70" s="371"/>
      <c r="P70" s="371"/>
      <c r="Q70" s="372"/>
      <c r="R70" s="373" t="s">
        <v>251</v>
      </c>
      <c r="S70" s="374"/>
    </row>
    <row r="71" spans="1:19" s="65" customFormat="1" ht="12.75">
      <c r="A71" s="195">
        <v>1</v>
      </c>
      <c r="B71" s="193" t="s">
        <v>484</v>
      </c>
      <c r="C71" s="194" t="s">
        <v>27</v>
      </c>
      <c r="D71" s="83" t="s">
        <v>267</v>
      </c>
      <c r="E71" s="145"/>
      <c r="F71" s="82"/>
      <c r="G71" s="364">
        <v>26.5</v>
      </c>
      <c r="H71" s="364"/>
      <c r="I71" s="145"/>
      <c r="J71" s="193" t="s">
        <v>484</v>
      </c>
      <c r="K71" s="194" t="s">
        <v>27</v>
      </c>
      <c r="L71" s="194">
        <v>1</v>
      </c>
      <c r="M71" s="145"/>
      <c r="N71" s="82"/>
      <c r="O71" s="364">
        <v>35.19</v>
      </c>
      <c r="P71" s="364"/>
      <c r="Q71" s="145"/>
      <c r="R71" s="362">
        <f>O71-G71</f>
        <v>8.689999999999998</v>
      </c>
      <c r="S71" s="363"/>
    </row>
    <row r="72" spans="1:19" s="65" customFormat="1" ht="12.75">
      <c r="A72" s="195">
        <v>2</v>
      </c>
      <c r="B72" s="193" t="s">
        <v>484</v>
      </c>
      <c r="C72" s="194" t="s">
        <v>27</v>
      </c>
      <c r="D72" s="83" t="s">
        <v>268</v>
      </c>
      <c r="E72" s="145"/>
      <c r="F72" s="82"/>
      <c r="G72" s="364">
        <v>30</v>
      </c>
      <c r="H72" s="364"/>
      <c r="I72" s="145"/>
      <c r="J72" s="193" t="s">
        <v>484</v>
      </c>
      <c r="K72" s="194" t="s">
        <v>27</v>
      </c>
      <c r="L72" s="194">
        <v>2</v>
      </c>
      <c r="M72" s="145"/>
      <c r="N72" s="82"/>
      <c r="O72" s="364">
        <v>28.79</v>
      </c>
      <c r="P72" s="364"/>
      <c r="Q72" s="145"/>
      <c r="R72" s="362">
        <f>O72-G72</f>
        <v>-1.2100000000000009</v>
      </c>
      <c r="S72" s="363"/>
    </row>
    <row r="73" spans="1:19" s="65" customFormat="1" ht="12.75">
      <c r="A73" s="195">
        <v>3</v>
      </c>
      <c r="B73" s="193" t="s">
        <v>484</v>
      </c>
      <c r="C73" s="194" t="s">
        <v>27</v>
      </c>
      <c r="D73" s="83" t="s">
        <v>269</v>
      </c>
      <c r="E73" s="145"/>
      <c r="F73" s="82"/>
      <c r="G73" s="364">
        <v>20</v>
      </c>
      <c r="H73" s="364"/>
      <c r="I73" s="145"/>
      <c r="J73" s="193" t="s">
        <v>484</v>
      </c>
      <c r="K73" s="194" t="s">
        <v>27</v>
      </c>
      <c r="L73" s="194">
        <v>3</v>
      </c>
      <c r="M73" s="145"/>
      <c r="N73" s="82"/>
      <c r="O73" s="364">
        <v>23.94</v>
      </c>
      <c r="P73" s="364"/>
      <c r="Q73" s="145"/>
      <c r="R73" s="362">
        <f>O73-G73</f>
        <v>3.9400000000000013</v>
      </c>
      <c r="S73" s="363"/>
    </row>
    <row r="74" spans="1:19" s="65" customFormat="1" ht="12.75">
      <c r="A74" s="195">
        <v>4</v>
      </c>
      <c r="B74" s="193" t="s">
        <v>484</v>
      </c>
      <c r="C74" s="194" t="s">
        <v>27</v>
      </c>
      <c r="D74" s="83" t="s">
        <v>270</v>
      </c>
      <c r="E74" s="145"/>
      <c r="F74" s="82"/>
      <c r="G74" s="364">
        <v>30</v>
      </c>
      <c r="H74" s="364"/>
      <c r="I74" s="145"/>
      <c r="J74" s="193" t="s">
        <v>484</v>
      </c>
      <c r="K74" s="194" t="s">
        <v>27</v>
      </c>
      <c r="L74" s="194">
        <v>4</v>
      </c>
      <c r="M74" s="145"/>
      <c r="N74" s="82"/>
      <c r="O74" s="364">
        <v>27.65</v>
      </c>
      <c r="P74" s="364"/>
      <c r="Q74" s="145"/>
      <c r="R74" s="362">
        <f>O74-G74</f>
        <v>-2.3500000000000014</v>
      </c>
      <c r="S74" s="363"/>
    </row>
    <row r="75" spans="1:19" s="65" customFormat="1" ht="12.75">
      <c r="A75" s="195">
        <v>5</v>
      </c>
      <c r="B75" s="193" t="s">
        <v>484</v>
      </c>
      <c r="C75" s="194" t="s">
        <v>27</v>
      </c>
      <c r="D75" s="83" t="s">
        <v>260</v>
      </c>
      <c r="E75" s="145"/>
      <c r="F75" s="82"/>
      <c r="G75" s="364">
        <v>30</v>
      </c>
      <c r="H75" s="364"/>
      <c r="I75" s="145"/>
      <c r="J75" s="193" t="s">
        <v>484</v>
      </c>
      <c r="K75" s="194" t="s">
        <v>27</v>
      </c>
      <c r="L75" s="194">
        <v>5</v>
      </c>
      <c r="M75" s="145"/>
      <c r="N75" s="82"/>
      <c r="O75" s="364">
        <v>31.96</v>
      </c>
      <c r="P75" s="364"/>
      <c r="Q75" s="145"/>
      <c r="R75" s="362">
        <f>O75-G75</f>
        <v>1.9600000000000009</v>
      </c>
      <c r="S75" s="363"/>
    </row>
    <row r="76" spans="1:19" s="65" customFormat="1" ht="12.75">
      <c r="A76" s="195">
        <v>6</v>
      </c>
      <c r="B76" s="83"/>
      <c r="C76" s="83"/>
      <c r="D76" s="83"/>
      <c r="E76" s="145"/>
      <c r="F76" s="82"/>
      <c r="G76" s="83"/>
      <c r="H76" s="83"/>
      <c r="I76" s="145"/>
      <c r="J76" s="82"/>
      <c r="K76" s="83"/>
      <c r="L76" s="83"/>
      <c r="M76" s="145"/>
      <c r="N76" s="82"/>
      <c r="O76" s="83"/>
      <c r="P76" s="83"/>
      <c r="Q76" s="145"/>
      <c r="R76" s="365"/>
      <c r="S76" s="363"/>
    </row>
    <row r="77" spans="1:19" s="65" customFormat="1" ht="12.75">
      <c r="A77" s="195">
        <v>7</v>
      </c>
      <c r="B77" s="83"/>
      <c r="C77" s="83"/>
      <c r="D77" s="83"/>
      <c r="E77" s="145"/>
      <c r="F77" s="82"/>
      <c r="G77" s="83"/>
      <c r="H77" s="83"/>
      <c r="I77" s="145"/>
      <c r="J77" s="82"/>
      <c r="K77" s="83"/>
      <c r="L77" s="83"/>
      <c r="M77" s="145"/>
      <c r="N77" s="82"/>
      <c r="O77" s="83"/>
      <c r="P77" s="83"/>
      <c r="Q77" s="145"/>
      <c r="R77" s="365"/>
      <c r="S77" s="363"/>
    </row>
    <row r="78" spans="1:19" s="65" customFormat="1" ht="12.75">
      <c r="A78" s="195">
        <v>8</v>
      </c>
      <c r="B78" s="83"/>
      <c r="C78" s="83"/>
      <c r="D78" s="83"/>
      <c r="E78" s="145"/>
      <c r="F78" s="82"/>
      <c r="G78" s="83"/>
      <c r="H78" s="83"/>
      <c r="I78" s="145"/>
      <c r="J78" s="82"/>
      <c r="K78" s="83"/>
      <c r="L78" s="83"/>
      <c r="M78" s="145"/>
      <c r="N78" s="82"/>
      <c r="O78" s="83"/>
      <c r="P78" s="83"/>
      <c r="Q78" s="145"/>
      <c r="R78" s="365"/>
      <c r="S78" s="363"/>
    </row>
    <row r="79" spans="1:19" ht="12.75">
      <c r="A79" s="126"/>
      <c r="B79" s="127"/>
      <c r="C79" s="127"/>
      <c r="D79" s="127"/>
      <c r="E79" s="128"/>
      <c r="F79" s="126"/>
      <c r="G79" s="127"/>
      <c r="H79" s="127"/>
      <c r="I79" s="128"/>
      <c r="J79" s="126"/>
      <c r="K79" s="127"/>
      <c r="L79" s="127"/>
      <c r="M79" s="128"/>
      <c r="N79" s="126"/>
      <c r="O79" s="127"/>
      <c r="P79" s="127"/>
      <c r="Q79" s="128"/>
      <c r="R79" s="239"/>
      <c r="S79" s="241"/>
    </row>
    <row r="80" spans="1:19" ht="12.75">
      <c r="A80" s="126"/>
      <c r="B80" s="127"/>
      <c r="C80" s="127"/>
      <c r="D80" s="127"/>
      <c r="E80" s="128"/>
      <c r="F80" s="126"/>
      <c r="G80" s="127"/>
      <c r="H80" s="127"/>
      <c r="I80" s="128"/>
      <c r="J80" s="126"/>
      <c r="K80" s="127"/>
      <c r="L80" s="127"/>
      <c r="M80" s="128"/>
      <c r="N80" s="126"/>
      <c r="O80" s="127"/>
      <c r="P80" s="127"/>
      <c r="Q80" s="128"/>
      <c r="R80" s="239"/>
      <c r="S80" s="241"/>
    </row>
    <row r="81" spans="1:19" ht="12.75">
      <c r="A81" s="126"/>
      <c r="B81" s="127"/>
      <c r="C81" s="127"/>
      <c r="D81" s="127"/>
      <c r="E81" s="128"/>
      <c r="F81" s="126"/>
      <c r="G81" s="127"/>
      <c r="H81" s="127"/>
      <c r="I81" s="128"/>
      <c r="J81" s="126"/>
      <c r="K81" s="127"/>
      <c r="L81" s="127"/>
      <c r="M81" s="128"/>
      <c r="N81" s="126"/>
      <c r="O81" s="127"/>
      <c r="P81" s="127"/>
      <c r="Q81" s="128"/>
      <c r="R81" s="239"/>
      <c r="S81" s="241"/>
    </row>
    <row r="82" spans="1:19" ht="12.75">
      <c r="A82" s="126" t="s">
        <v>252</v>
      </c>
      <c r="B82" s="127"/>
      <c r="C82" s="127"/>
      <c r="D82" s="127"/>
      <c r="E82" s="128"/>
      <c r="F82" s="126"/>
      <c r="G82" s="128"/>
      <c r="H82" s="361">
        <f>AVERAGE(G71:H78)</f>
        <v>27.3</v>
      </c>
      <c r="I82" s="241"/>
      <c r="J82" s="126" t="s">
        <v>252</v>
      </c>
      <c r="K82" s="127"/>
      <c r="L82" s="127"/>
      <c r="M82" s="128"/>
      <c r="N82" s="126"/>
      <c r="O82" s="128"/>
      <c r="P82" s="361">
        <f>AVERAGE(O71:P78)</f>
        <v>29.506</v>
      </c>
      <c r="Q82" s="241"/>
      <c r="R82" s="352">
        <f>AVERAGE(R71:S78)</f>
        <v>2.2059999999999995</v>
      </c>
      <c r="S82" s="353"/>
    </row>
    <row r="83" spans="1:19" ht="12.75">
      <c r="A83" s="126" t="s">
        <v>253</v>
      </c>
      <c r="B83" s="127"/>
      <c r="C83" s="127"/>
      <c r="D83" s="127"/>
      <c r="E83" s="127"/>
      <c r="F83" s="127"/>
      <c r="G83" s="128"/>
      <c r="H83" s="361">
        <f>SUM(G71:H78)</f>
        <v>136.5</v>
      </c>
      <c r="I83" s="241"/>
      <c r="J83" s="126" t="s">
        <v>253</v>
      </c>
      <c r="K83" s="127"/>
      <c r="L83" s="127"/>
      <c r="M83" s="127"/>
      <c r="N83" s="127"/>
      <c r="O83" s="128"/>
      <c r="P83" s="361">
        <f>SUM(O71:P78)</f>
        <v>147.53</v>
      </c>
      <c r="Q83" s="241"/>
      <c r="R83" s="354"/>
      <c r="S83" s="355"/>
    </row>
    <row r="84" spans="1:19" ht="12.75">
      <c r="A84" s="12"/>
      <c r="B84" s="12"/>
      <c r="C84" s="12"/>
      <c r="D84" s="12"/>
      <c r="E84" s="12"/>
      <c r="F84" s="12"/>
      <c r="G84" s="12"/>
      <c r="H84" s="12"/>
      <c r="I84" s="12"/>
      <c r="J84" s="12"/>
      <c r="K84" s="12"/>
      <c r="L84" s="12"/>
      <c r="M84" s="12"/>
      <c r="N84" s="12"/>
      <c r="O84" s="12"/>
      <c r="P84" s="381" t="s">
        <v>594</v>
      </c>
      <c r="Q84" s="382"/>
      <c r="R84" s="377">
        <f>R82*20%</f>
        <v>0.4411999999999999</v>
      </c>
      <c r="S84" s="378"/>
    </row>
    <row r="85" spans="1:19" ht="12.75">
      <c r="A85" s="351" t="s">
        <v>255</v>
      </c>
      <c r="B85" s="351"/>
      <c r="C85" s="351"/>
      <c r="D85" s="12"/>
      <c r="E85" s="12"/>
      <c r="F85" s="12"/>
      <c r="G85" s="12"/>
      <c r="H85" s="12"/>
      <c r="I85" s="12"/>
      <c r="J85" s="12"/>
      <c r="K85" s="12"/>
      <c r="L85" s="12"/>
      <c r="M85" s="12"/>
      <c r="N85" s="12"/>
      <c r="O85" s="12"/>
      <c r="P85" s="383"/>
      <c r="Q85" s="384"/>
      <c r="R85" s="379"/>
      <c r="S85" s="380"/>
    </row>
    <row r="86" spans="1:17" ht="12.75">
      <c r="A86" s="351"/>
      <c r="B86" s="351"/>
      <c r="C86" s="351"/>
      <c r="D86" s="12"/>
      <c r="E86" s="12"/>
      <c r="F86" s="233"/>
      <c r="G86" s="233"/>
      <c r="H86" s="233"/>
      <c r="I86" s="233"/>
      <c r="J86" s="233"/>
      <c r="K86" s="233"/>
      <c r="L86" s="233"/>
      <c r="M86" s="233"/>
      <c r="N86" s="12"/>
      <c r="O86" s="233"/>
      <c r="P86" s="233"/>
      <c r="Q86" s="233"/>
    </row>
    <row r="87" spans="1:19" ht="12.75">
      <c r="A87" t="s">
        <v>227</v>
      </c>
      <c r="M87" s="12"/>
      <c r="N87" s="12"/>
      <c r="O87" s="133"/>
      <c r="P87" s="133"/>
      <c r="Q87" s="12"/>
      <c r="R87" s="12"/>
      <c r="S87" s="12"/>
    </row>
    <row r="89" ht="12.75">
      <c r="A89" t="s">
        <v>48</v>
      </c>
    </row>
    <row r="90" spans="2:7" ht="12.75">
      <c r="B90" t="s">
        <v>228</v>
      </c>
      <c r="G90" s="1">
        <v>10</v>
      </c>
    </row>
    <row r="91" spans="2:14" ht="12.75">
      <c r="B91" s="132">
        <v>0.036</v>
      </c>
      <c r="C91" s="1" t="s">
        <v>27</v>
      </c>
      <c r="D91" s="132">
        <v>0.04</v>
      </c>
      <c r="G91" s="1">
        <v>8</v>
      </c>
      <c r="N91" t="s">
        <v>229</v>
      </c>
    </row>
    <row r="92" spans="2:7" ht="12.75">
      <c r="B92" s="132">
        <v>0.026</v>
      </c>
      <c r="C92" s="1" t="s">
        <v>27</v>
      </c>
      <c r="D92" s="132">
        <v>0.0359</v>
      </c>
      <c r="G92" s="1">
        <v>6</v>
      </c>
    </row>
    <row r="93" spans="2:7" ht="12.75">
      <c r="B93" s="132">
        <v>0.016</v>
      </c>
      <c r="C93" s="1" t="s">
        <v>27</v>
      </c>
      <c r="D93" s="132">
        <v>0.0259</v>
      </c>
      <c r="G93" s="1">
        <v>4</v>
      </c>
    </row>
    <row r="94" spans="2:19" ht="12.75">
      <c r="B94" s="132">
        <v>0.015</v>
      </c>
      <c r="C94" s="1" t="s">
        <v>27</v>
      </c>
      <c r="D94" s="132">
        <v>0.0159</v>
      </c>
      <c r="G94" s="1">
        <v>1</v>
      </c>
      <c r="N94" s="358" t="s">
        <v>239</v>
      </c>
      <c r="O94" s="358"/>
      <c r="P94" s="358"/>
      <c r="Q94" s="358"/>
      <c r="R94" s="358"/>
      <c r="S94" s="358"/>
    </row>
    <row r="95" spans="14:19" ht="12.75">
      <c r="N95" s="356" t="s">
        <v>230</v>
      </c>
      <c r="O95" s="356"/>
      <c r="P95" s="356"/>
      <c r="Q95" s="356"/>
      <c r="R95" s="356"/>
      <c r="S95" s="356"/>
    </row>
    <row r="96" ht="12.75">
      <c r="A96" t="s">
        <v>231</v>
      </c>
    </row>
    <row r="99" ht="12.75">
      <c r="M99" t="s">
        <v>232</v>
      </c>
    </row>
    <row r="100" spans="1:6" ht="12.75">
      <c r="A100" s="358" t="s">
        <v>206</v>
      </c>
      <c r="B100" s="358"/>
      <c r="C100" s="358"/>
      <c r="D100" s="358"/>
      <c r="E100" s="358"/>
      <c r="F100" s="358"/>
    </row>
    <row r="101" spans="1:6" ht="12.75">
      <c r="A101" s="231" t="s">
        <v>207</v>
      </c>
      <c r="B101" s="231"/>
      <c r="C101" s="231"/>
      <c r="D101" s="231"/>
      <c r="E101" s="231"/>
      <c r="F101" s="231"/>
    </row>
    <row r="103" spans="12:17" ht="12.75">
      <c r="L103" s="357" t="s">
        <v>243</v>
      </c>
      <c r="M103" s="357"/>
      <c r="N103" s="357"/>
      <c r="O103" s="357"/>
      <c r="P103" s="357"/>
      <c r="Q103" s="357"/>
    </row>
    <row r="104" spans="12:17" ht="12.75">
      <c r="L104" s="231" t="s">
        <v>233</v>
      </c>
      <c r="M104" s="231"/>
      <c r="N104" s="231"/>
      <c r="O104" s="231"/>
      <c r="P104" s="231"/>
      <c r="Q104" s="231"/>
    </row>
    <row r="111" spans="1:19" ht="12.75">
      <c r="A111" s="231" t="s">
        <v>0</v>
      </c>
      <c r="B111" s="231"/>
      <c r="C111" s="231"/>
      <c r="D111" s="231"/>
      <c r="E111" s="231"/>
      <c r="F111" s="231"/>
      <c r="G111" s="231"/>
      <c r="H111" s="231"/>
      <c r="I111" s="231"/>
      <c r="J111" s="231"/>
      <c r="K111" s="231"/>
      <c r="L111" s="231"/>
      <c r="M111" s="231"/>
      <c r="N111" s="231"/>
      <c r="O111" s="231"/>
      <c r="P111" s="231"/>
      <c r="Q111" s="231"/>
      <c r="R111" s="231"/>
      <c r="S111" s="231"/>
    </row>
    <row r="112" spans="1:19" ht="12.75">
      <c r="A112" s="231" t="s">
        <v>1</v>
      </c>
      <c r="B112" s="231"/>
      <c r="C112" s="231"/>
      <c r="D112" s="231"/>
      <c r="E112" s="231"/>
      <c r="F112" s="231"/>
      <c r="G112" s="231"/>
      <c r="H112" s="231"/>
      <c r="I112" s="231"/>
      <c r="J112" s="231"/>
      <c r="K112" s="231"/>
      <c r="L112" s="231"/>
      <c r="M112" s="231"/>
      <c r="N112" s="231"/>
      <c r="O112" s="231"/>
      <c r="P112" s="231"/>
      <c r="Q112" s="231"/>
      <c r="R112" s="231"/>
      <c r="S112" s="231"/>
    </row>
    <row r="113" spans="1:19" ht="12.75">
      <c r="A113" s="231" t="s">
        <v>2</v>
      </c>
      <c r="B113" s="231"/>
      <c r="C113" s="231"/>
      <c r="D113" s="231"/>
      <c r="E113" s="231"/>
      <c r="F113" s="231"/>
      <c r="G113" s="231"/>
      <c r="H113" s="231"/>
      <c r="I113" s="231"/>
      <c r="J113" s="231"/>
      <c r="K113" s="231"/>
      <c r="L113" s="231"/>
      <c r="M113" s="231"/>
      <c r="N113" s="231"/>
      <c r="O113" s="231"/>
      <c r="P113" s="231"/>
      <c r="Q113" s="231"/>
      <c r="R113" s="231"/>
      <c r="S113" s="231"/>
    </row>
    <row r="114" spans="1:19" ht="12.75">
      <c r="A114" s="231" t="s">
        <v>3</v>
      </c>
      <c r="B114" s="231"/>
      <c r="C114" s="231"/>
      <c r="D114" s="231"/>
      <c r="E114" s="231"/>
      <c r="F114" s="231"/>
      <c r="G114" s="231"/>
      <c r="H114" s="231"/>
      <c r="I114" s="231"/>
      <c r="J114" s="231"/>
      <c r="K114" s="231"/>
      <c r="L114" s="231"/>
      <c r="M114" s="231"/>
      <c r="N114" s="231"/>
      <c r="O114" s="231"/>
      <c r="P114" s="231"/>
      <c r="Q114" s="231"/>
      <c r="R114" s="231"/>
      <c r="S114" s="231"/>
    </row>
    <row r="115" spans="1:19" ht="12.75">
      <c r="A115" s="231" t="s">
        <v>4</v>
      </c>
      <c r="B115" s="231"/>
      <c r="C115" s="231"/>
      <c r="D115" s="231"/>
      <c r="E115" s="231"/>
      <c r="F115" s="231"/>
      <c r="G115" s="231"/>
      <c r="H115" s="231"/>
      <c r="I115" s="231"/>
      <c r="J115" s="231"/>
      <c r="K115" s="231"/>
      <c r="L115" s="231"/>
      <c r="M115" s="231"/>
      <c r="N115" s="231"/>
      <c r="O115" s="231"/>
      <c r="P115" s="231"/>
      <c r="Q115" s="231"/>
      <c r="R115" s="231"/>
      <c r="S115" s="231"/>
    </row>
    <row r="117" spans="1:19" ht="12.75">
      <c r="A117" s="231" t="s">
        <v>38</v>
      </c>
      <c r="B117" s="231"/>
      <c r="C117" s="231"/>
      <c r="D117" s="231"/>
      <c r="E117" s="231"/>
      <c r="F117" s="231"/>
      <c r="G117" s="231"/>
      <c r="H117" s="231"/>
      <c r="I117" s="231"/>
      <c r="J117" s="231"/>
      <c r="K117" s="231"/>
      <c r="L117" s="231"/>
      <c r="M117" s="231"/>
      <c r="N117" s="231"/>
      <c r="O117" s="231"/>
      <c r="P117" s="231"/>
      <c r="Q117" s="231"/>
      <c r="R117" s="231"/>
      <c r="S117" s="231"/>
    </row>
    <row r="118" spans="1:19" ht="12.75">
      <c r="A118" s="231" t="s">
        <v>244</v>
      </c>
      <c r="B118" s="231"/>
      <c r="C118" s="231"/>
      <c r="D118" s="231"/>
      <c r="E118" s="231"/>
      <c r="F118" s="231"/>
      <c r="G118" s="231"/>
      <c r="H118" s="231"/>
      <c r="I118" s="231"/>
      <c r="J118" s="231"/>
      <c r="K118" s="231"/>
      <c r="L118" s="231"/>
      <c r="M118" s="231"/>
      <c r="N118" s="231"/>
      <c r="O118" s="231"/>
      <c r="P118" s="231"/>
      <c r="Q118" s="231"/>
      <c r="R118" s="231"/>
      <c r="S118" s="231"/>
    </row>
    <row r="119" spans="1:19" ht="12.75">
      <c r="A119" s="231" t="s">
        <v>245</v>
      </c>
      <c r="B119" s="231"/>
      <c r="C119" s="231"/>
      <c r="D119" s="231"/>
      <c r="E119" s="231"/>
      <c r="F119" s="231"/>
      <c r="G119" s="231"/>
      <c r="H119" s="231"/>
      <c r="I119" s="231"/>
      <c r="J119" s="231"/>
      <c r="K119" s="231"/>
      <c r="L119" s="231"/>
      <c r="M119" s="231"/>
      <c r="N119" s="231"/>
      <c r="O119" s="231"/>
      <c r="P119" s="231"/>
      <c r="Q119" s="231"/>
      <c r="R119" s="231"/>
      <c r="S119" s="231"/>
    </row>
    <row r="120" spans="1:19" ht="20.25">
      <c r="A120" s="375" t="s">
        <v>246</v>
      </c>
      <c r="B120" s="375"/>
      <c r="C120" s="375"/>
      <c r="D120" s="375"/>
      <c r="E120" s="375"/>
      <c r="F120" s="375"/>
      <c r="G120" s="375"/>
      <c r="H120" s="375"/>
      <c r="I120" s="375"/>
      <c r="J120" s="375"/>
      <c r="K120" s="375"/>
      <c r="L120" s="375"/>
      <c r="M120" s="375"/>
      <c r="N120" s="375"/>
      <c r="O120" s="375"/>
      <c r="P120" s="375"/>
      <c r="Q120" s="375"/>
      <c r="R120" s="375"/>
      <c r="S120" s="375"/>
    </row>
    <row r="122" spans="1:19" ht="12.75">
      <c r="A122" t="s">
        <v>225</v>
      </c>
      <c r="C122" s="366" t="s">
        <v>241</v>
      </c>
      <c r="D122" s="366"/>
      <c r="E122" s="366"/>
      <c r="F122" s="366"/>
      <c r="G122" s="366"/>
      <c r="H122" s="366"/>
      <c r="I122" s="12"/>
      <c r="K122" t="s">
        <v>226</v>
      </c>
      <c r="O122" s="366" t="s">
        <v>265</v>
      </c>
      <c r="P122" s="366"/>
      <c r="Q122" s="366"/>
      <c r="R122" s="366"/>
      <c r="S122" s="366"/>
    </row>
    <row r="124" spans="1:19" ht="12.75">
      <c r="A124" s="367" t="s">
        <v>247</v>
      </c>
      <c r="B124" s="368"/>
      <c r="C124" s="368"/>
      <c r="D124" s="368"/>
      <c r="E124" s="369"/>
      <c r="F124" s="367" t="s">
        <v>248</v>
      </c>
      <c r="G124" s="368"/>
      <c r="H124" s="368"/>
      <c r="I124" s="369"/>
      <c r="J124" s="367" t="s">
        <v>247</v>
      </c>
      <c r="K124" s="368"/>
      <c r="L124" s="368"/>
      <c r="M124" s="369"/>
      <c r="N124" s="367" t="s">
        <v>249</v>
      </c>
      <c r="O124" s="368"/>
      <c r="P124" s="368"/>
      <c r="Q124" s="369"/>
      <c r="R124" s="359" t="s">
        <v>250</v>
      </c>
      <c r="S124" s="360"/>
    </row>
    <row r="125" spans="1:19" ht="12.75">
      <c r="A125" s="370"/>
      <c r="B125" s="371"/>
      <c r="C125" s="371"/>
      <c r="D125" s="371"/>
      <c r="E125" s="372"/>
      <c r="F125" s="370"/>
      <c r="G125" s="371"/>
      <c r="H125" s="371"/>
      <c r="I125" s="372"/>
      <c r="J125" s="370"/>
      <c r="K125" s="371"/>
      <c r="L125" s="371"/>
      <c r="M125" s="372"/>
      <c r="N125" s="370"/>
      <c r="O125" s="371"/>
      <c r="P125" s="371"/>
      <c r="Q125" s="372"/>
      <c r="R125" s="373" t="s">
        <v>251</v>
      </c>
      <c r="S125" s="374"/>
    </row>
    <row r="126" spans="1:19" s="65" customFormat="1" ht="12.75">
      <c r="A126" s="195">
        <v>1</v>
      </c>
      <c r="B126" s="193" t="s">
        <v>266</v>
      </c>
      <c r="C126" s="194" t="s">
        <v>27</v>
      </c>
      <c r="D126" s="83" t="s">
        <v>267</v>
      </c>
      <c r="E126" s="145"/>
      <c r="F126" s="82"/>
      <c r="G126" s="364">
        <v>23.78</v>
      </c>
      <c r="H126" s="364"/>
      <c r="I126" s="145"/>
      <c r="J126" s="193" t="s">
        <v>266</v>
      </c>
      <c r="K126" s="194" t="s">
        <v>27</v>
      </c>
      <c r="L126" s="194">
        <v>1</v>
      </c>
      <c r="M126" s="145"/>
      <c r="N126" s="82"/>
      <c r="O126" s="364">
        <v>37.71</v>
      </c>
      <c r="P126" s="364"/>
      <c r="Q126" s="145"/>
      <c r="R126" s="362">
        <f>O126-G126</f>
        <v>13.93</v>
      </c>
      <c r="S126" s="363"/>
    </row>
    <row r="127" spans="1:19" s="65" customFormat="1" ht="12.75">
      <c r="A127" s="195">
        <v>2</v>
      </c>
      <c r="B127" s="193" t="s">
        <v>266</v>
      </c>
      <c r="C127" s="194" t="s">
        <v>27</v>
      </c>
      <c r="D127" s="83" t="s">
        <v>268</v>
      </c>
      <c r="E127" s="145"/>
      <c r="F127" s="82"/>
      <c r="G127" s="364">
        <v>20</v>
      </c>
      <c r="H127" s="364"/>
      <c r="I127" s="145"/>
      <c r="J127" s="193" t="s">
        <v>266</v>
      </c>
      <c r="K127" s="194" t="s">
        <v>27</v>
      </c>
      <c r="L127" s="194">
        <v>2</v>
      </c>
      <c r="M127" s="145"/>
      <c r="N127" s="82"/>
      <c r="O127" s="364">
        <v>17.69</v>
      </c>
      <c r="P127" s="364"/>
      <c r="Q127" s="145"/>
      <c r="R127" s="362">
        <f>O127-G127</f>
        <v>-2.3099999999999987</v>
      </c>
      <c r="S127" s="363"/>
    </row>
    <row r="128" spans="1:19" s="65" customFormat="1" ht="12.75">
      <c r="A128" s="195">
        <v>3</v>
      </c>
      <c r="B128" s="193" t="s">
        <v>266</v>
      </c>
      <c r="C128" s="194" t="s">
        <v>27</v>
      </c>
      <c r="D128" s="83" t="s">
        <v>269</v>
      </c>
      <c r="E128" s="145"/>
      <c r="F128" s="82"/>
      <c r="G128" s="364">
        <v>31.81</v>
      </c>
      <c r="H128" s="364"/>
      <c r="I128" s="145"/>
      <c r="J128" s="193" t="s">
        <v>266</v>
      </c>
      <c r="K128" s="194" t="s">
        <v>27</v>
      </c>
      <c r="L128" s="194">
        <v>3</v>
      </c>
      <c r="M128" s="145"/>
      <c r="N128" s="82"/>
      <c r="O128" s="364">
        <v>41.99</v>
      </c>
      <c r="P128" s="364"/>
      <c r="Q128" s="145"/>
      <c r="R128" s="362">
        <f>O128-G128</f>
        <v>10.180000000000003</v>
      </c>
      <c r="S128" s="363"/>
    </row>
    <row r="129" spans="1:19" s="65" customFormat="1" ht="12.75">
      <c r="A129" s="195">
        <v>4</v>
      </c>
      <c r="B129" s="193" t="s">
        <v>266</v>
      </c>
      <c r="C129" s="194" t="s">
        <v>27</v>
      </c>
      <c r="D129" s="83" t="s">
        <v>270</v>
      </c>
      <c r="E129" s="145"/>
      <c r="F129" s="82"/>
      <c r="G129" s="364">
        <v>51.2</v>
      </c>
      <c r="H129" s="364"/>
      <c r="I129" s="145"/>
      <c r="J129" s="193" t="s">
        <v>266</v>
      </c>
      <c r="K129" s="194" t="s">
        <v>27</v>
      </c>
      <c r="L129" s="194">
        <v>5</v>
      </c>
      <c r="M129" s="145"/>
      <c r="N129" s="82"/>
      <c r="O129" s="364">
        <v>37.5</v>
      </c>
      <c r="P129" s="364"/>
      <c r="Q129" s="145"/>
      <c r="R129" s="362">
        <f>O129-G129</f>
        <v>-13.700000000000003</v>
      </c>
      <c r="S129" s="363"/>
    </row>
    <row r="130" spans="1:19" s="65" customFormat="1" ht="12.75">
      <c r="A130" s="195">
        <v>5</v>
      </c>
      <c r="B130" s="193" t="s">
        <v>266</v>
      </c>
      <c r="C130" s="194" t="s">
        <v>27</v>
      </c>
      <c r="D130" s="83" t="s">
        <v>260</v>
      </c>
      <c r="E130" s="145"/>
      <c r="F130" s="82"/>
      <c r="G130" s="364">
        <v>39.06</v>
      </c>
      <c r="H130" s="364"/>
      <c r="I130" s="145"/>
      <c r="J130" s="193"/>
      <c r="K130" s="194"/>
      <c r="L130" s="83"/>
      <c r="M130" s="145"/>
      <c r="N130" s="82"/>
      <c r="O130" s="364"/>
      <c r="P130" s="364"/>
      <c r="Q130" s="145"/>
      <c r="R130" s="362"/>
      <c r="S130" s="363"/>
    </row>
    <row r="131" spans="1:19" s="65" customFormat="1" ht="12.75">
      <c r="A131" s="195">
        <v>6</v>
      </c>
      <c r="B131" s="83"/>
      <c r="C131" s="83"/>
      <c r="D131" s="83"/>
      <c r="E131" s="145"/>
      <c r="F131" s="82"/>
      <c r="G131" s="83"/>
      <c r="H131" s="83"/>
      <c r="I131" s="145"/>
      <c r="J131" s="82"/>
      <c r="K131" s="83"/>
      <c r="L131" s="83"/>
      <c r="M131" s="145"/>
      <c r="N131" s="82"/>
      <c r="O131" s="83"/>
      <c r="P131" s="83"/>
      <c r="Q131" s="145"/>
      <c r="R131" s="365"/>
      <c r="S131" s="363"/>
    </row>
    <row r="132" spans="1:19" s="65" customFormat="1" ht="12.75">
      <c r="A132" s="195">
        <v>7</v>
      </c>
      <c r="B132" s="83"/>
      <c r="C132" s="83"/>
      <c r="D132" s="83"/>
      <c r="E132" s="145"/>
      <c r="F132" s="82"/>
      <c r="G132" s="83"/>
      <c r="H132" s="83"/>
      <c r="I132" s="145"/>
      <c r="J132" s="82"/>
      <c r="K132" s="83"/>
      <c r="L132" s="83"/>
      <c r="M132" s="145"/>
      <c r="N132" s="82"/>
      <c r="O132" s="83"/>
      <c r="P132" s="83"/>
      <c r="Q132" s="145"/>
      <c r="R132" s="365"/>
      <c r="S132" s="363"/>
    </row>
    <row r="133" spans="1:19" s="65" customFormat="1" ht="12.75">
      <c r="A133" s="195">
        <v>8</v>
      </c>
      <c r="B133" s="83"/>
      <c r="C133" s="83"/>
      <c r="D133" s="83"/>
      <c r="E133" s="145"/>
      <c r="F133" s="82"/>
      <c r="G133" s="83"/>
      <c r="H133" s="83"/>
      <c r="I133" s="145"/>
      <c r="J133" s="82"/>
      <c r="K133" s="83"/>
      <c r="L133" s="83"/>
      <c r="M133" s="145"/>
      <c r="N133" s="82"/>
      <c r="O133" s="83"/>
      <c r="P133" s="83"/>
      <c r="Q133" s="145"/>
      <c r="R133" s="365"/>
      <c r="S133" s="363"/>
    </row>
    <row r="134" spans="1:19" ht="12.75">
      <c r="A134" s="126"/>
      <c r="B134" s="127"/>
      <c r="C134" s="127"/>
      <c r="D134" s="127"/>
      <c r="E134" s="128"/>
      <c r="F134" s="126"/>
      <c r="G134" s="127"/>
      <c r="H134" s="127"/>
      <c r="I134" s="128"/>
      <c r="J134" s="126"/>
      <c r="K134" s="127"/>
      <c r="L134" s="127"/>
      <c r="M134" s="128"/>
      <c r="N134" s="126"/>
      <c r="O134" s="127"/>
      <c r="P134" s="127"/>
      <c r="Q134" s="128"/>
      <c r="R134" s="239"/>
      <c r="S134" s="241"/>
    </row>
    <row r="135" spans="1:19" ht="12.75">
      <c r="A135" s="126"/>
      <c r="B135" s="127"/>
      <c r="C135" s="127"/>
      <c r="D135" s="127"/>
      <c r="E135" s="128"/>
      <c r="F135" s="126"/>
      <c r="G135" s="127"/>
      <c r="H135" s="127"/>
      <c r="I135" s="128"/>
      <c r="J135" s="126"/>
      <c r="K135" s="127"/>
      <c r="L135" s="127"/>
      <c r="M135" s="128"/>
      <c r="N135" s="126"/>
      <c r="O135" s="127"/>
      <c r="P135" s="127"/>
      <c r="Q135" s="128"/>
      <c r="R135" s="239"/>
      <c r="S135" s="241"/>
    </row>
    <row r="136" spans="1:19" ht="12.75">
      <c r="A136" s="126"/>
      <c r="B136" s="127"/>
      <c r="C136" s="127"/>
      <c r="D136" s="127"/>
      <c r="E136" s="128"/>
      <c r="F136" s="126"/>
      <c r="G136" s="127"/>
      <c r="H136" s="127"/>
      <c r="I136" s="128"/>
      <c r="J136" s="126"/>
      <c r="K136" s="127"/>
      <c r="L136" s="127"/>
      <c r="M136" s="128"/>
      <c r="N136" s="126"/>
      <c r="O136" s="127"/>
      <c r="P136" s="127"/>
      <c r="Q136" s="128"/>
      <c r="R136" s="239"/>
      <c r="S136" s="241"/>
    </row>
    <row r="137" spans="1:19" ht="12.75">
      <c r="A137" s="126" t="s">
        <v>252</v>
      </c>
      <c r="B137" s="127"/>
      <c r="C137" s="127"/>
      <c r="D137" s="127"/>
      <c r="E137" s="128"/>
      <c r="F137" s="126"/>
      <c r="G137" s="128"/>
      <c r="H137" s="361">
        <f>AVERAGE(G126:H133)</f>
        <v>33.17</v>
      </c>
      <c r="I137" s="241"/>
      <c r="J137" s="126" t="s">
        <v>252</v>
      </c>
      <c r="K137" s="127"/>
      <c r="L137" s="127"/>
      <c r="M137" s="128"/>
      <c r="N137" s="126"/>
      <c r="O137" s="128"/>
      <c r="P137" s="361">
        <f>AVERAGE(O126:P133)</f>
        <v>33.722500000000004</v>
      </c>
      <c r="Q137" s="241"/>
      <c r="R137" s="352">
        <f>AVERAGE(R126:S133)</f>
        <v>2.0250000000000004</v>
      </c>
      <c r="S137" s="353"/>
    </row>
    <row r="138" spans="1:19" ht="12.75">
      <c r="A138" s="126" t="s">
        <v>253</v>
      </c>
      <c r="B138" s="127"/>
      <c r="C138" s="127"/>
      <c r="D138" s="127"/>
      <c r="E138" s="127"/>
      <c r="F138" s="127"/>
      <c r="G138" s="128"/>
      <c r="H138" s="361">
        <f>SUM(G126:H133)</f>
        <v>165.85000000000002</v>
      </c>
      <c r="I138" s="241"/>
      <c r="J138" s="126" t="s">
        <v>253</v>
      </c>
      <c r="K138" s="127"/>
      <c r="L138" s="127"/>
      <c r="M138" s="127"/>
      <c r="N138" s="127"/>
      <c r="O138" s="128"/>
      <c r="P138" s="361">
        <f>SUM(O126:P133)</f>
        <v>134.89000000000001</v>
      </c>
      <c r="Q138" s="241"/>
      <c r="R138" s="354"/>
      <c r="S138" s="355"/>
    </row>
    <row r="139" spans="1:19" ht="12.75">
      <c r="A139" s="12"/>
      <c r="B139" s="12"/>
      <c r="C139" s="12"/>
      <c r="D139" s="12"/>
      <c r="E139" s="12"/>
      <c r="F139" s="12"/>
      <c r="G139" s="12"/>
      <c r="H139" s="12"/>
      <c r="I139" s="12"/>
      <c r="J139" s="12"/>
      <c r="K139" s="12"/>
      <c r="L139" s="12"/>
      <c r="M139" s="12"/>
      <c r="N139" s="12"/>
      <c r="O139" s="12"/>
      <c r="P139" s="381" t="s">
        <v>594</v>
      </c>
      <c r="Q139" s="382"/>
      <c r="R139" s="377">
        <f>R137*20%</f>
        <v>0.4050000000000001</v>
      </c>
      <c r="S139" s="378"/>
    </row>
    <row r="140" spans="1:19" ht="12.75">
      <c r="A140" s="351" t="s">
        <v>255</v>
      </c>
      <c r="B140" s="351"/>
      <c r="C140" s="351"/>
      <c r="D140" s="12"/>
      <c r="E140" s="12"/>
      <c r="F140" s="12"/>
      <c r="G140" s="12"/>
      <c r="H140" s="12"/>
      <c r="I140" s="12"/>
      <c r="J140" s="12"/>
      <c r="K140" s="12"/>
      <c r="L140" s="12"/>
      <c r="M140" s="12"/>
      <c r="N140" s="12"/>
      <c r="O140" s="12"/>
      <c r="P140" s="383"/>
      <c r="Q140" s="384"/>
      <c r="R140" s="379"/>
      <c r="S140" s="380"/>
    </row>
    <row r="141" spans="1:17" ht="12.75">
      <c r="A141" s="351"/>
      <c r="B141" s="351"/>
      <c r="C141" s="351"/>
      <c r="D141" s="12"/>
      <c r="E141" s="12"/>
      <c r="F141" s="233"/>
      <c r="G141" s="233"/>
      <c r="H141" s="233"/>
      <c r="I141" s="233"/>
      <c r="J141" s="233"/>
      <c r="K141" s="233"/>
      <c r="L141" s="233"/>
      <c r="M141" s="233"/>
      <c r="N141" s="12"/>
      <c r="O141" s="233"/>
      <c r="P141" s="233"/>
      <c r="Q141" s="233"/>
    </row>
    <row r="142" spans="1:19" ht="12.75">
      <c r="A142" t="s">
        <v>227</v>
      </c>
      <c r="M142" s="12"/>
      <c r="N142" s="12"/>
      <c r="O142" s="133"/>
      <c r="P142" s="133"/>
      <c r="Q142" s="12"/>
      <c r="R142" s="12"/>
      <c r="S142" s="12"/>
    </row>
    <row r="144" ht="12.75">
      <c r="A144" t="s">
        <v>48</v>
      </c>
    </row>
    <row r="145" spans="2:7" ht="12.75">
      <c r="B145" t="s">
        <v>228</v>
      </c>
      <c r="G145" s="1">
        <v>10</v>
      </c>
    </row>
    <row r="146" spans="2:14" ht="12.75">
      <c r="B146" s="132">
        <v>0.036</v>
      </c>
      <c r="C146" s="1" t="s">
        <v>27</v>
      </c>
      <c r="D146" s="132">
        <v>0.04</v>
      </c>
      <c r="G146" s="1">
        <v>8</v>
      </c>
      <c r="N146" t="s">
        <v>229</v>
      </c>
    </row>
    <row r="147" spans="2:7" ht="12.75">
      <c r="B147" s="132">
        <v>0.026</v>
      </c>
      <c r="C147" s="1" t="s">
        <v>27</v>
      </c>
      <c r="D147" s="132">
        <v>0.0359</v>
      </c>
      <c r="G147" s="1">
        <v>6</v>
      </c>
    </row>
    <row r="148" spans="2:7" ht="12.75">
      <c r="B148" s="132">
        <v>0.016</v>
      </c>
      <c r="C148" s="1" t="s">
        <v>27</v>
      </c>
      <c r="D148" s="132">
        <v>0.0259</v>
      </c>
      <c r="G148" s="1">
        <v>4</v>
      </c>
    </row>
    <row r="149" spans="2:19" ht="12.75">
      <c r="B149" s="132">
        <v>0.015</v>
      </c>
      <c r="C149" s="1" t="s">
        <v>27</v>
      </c>
      <c r="D149" s="132">
        <v>0.0159</v>
      </c>
      <c r="G149" s="1">
        <v>1</v>
      </c>
      <c r="N149" s="358" t="s">
        <v>241</v>
      </c>
      <c r="O149" s="358"/>
      <c r="P149" s="358"/>
      <c r="Q149" s="358"/>
      <c r="R149" s="358"/>
      <c r="S149" s="358"/>
    </row>
    <row r="150" spans="14:19" ht="12.75">
      <c r="N150" s="356" t="s">
        <v>230</v>
      </c>
      <c r="O150" s="356"/>
      <c r="P150" s="356"/>
      <c r="Q150" s="356"/>
      <c r="R150" s="356"/>
      <c r="S150" s="356"/>
    </row>
    <row r="151" ht="12.75">
      <c r="A151" t="s">
        <v>231</v>
      </c>
    </row>
    <row r="154" ht="12.75">
      <c r="M154" t="s">
        <v>232</v>
      </c>
    </row>
    <row r="155" spans="1:6" ht="12.75">
      <c r="A155" s="358" t="s">
        <v>206</v>
      </c>
      <c r="B155" s="358"/>
      <c r="C155" s="358"/>
      <c r="D155" s="358"/>
      <c r="E155" s="358"/>
      <c r="F155" s="358"/>
    </row>
    <row r="156" spans="1:6" ht="12.75">
      <c r="A156" s="231" t="s">
        <v>207</v>
      </c>
      <c r="B156" s="231"/>
      <c r="C156" s="231"/>
      <c r="D156" s="231"/>
      <c r="E156" s="231"/>
      <c r="F156" s="231"/>
    </row>
    <row r="158" spans="12:17" ht="12.75">
      <c r="L158" s="357" t="s">
        <v>243</v>
      </c>
      <c r="M158" s="357"/>
      <c r="N158" s="357"/>
      <c r="O158" s="357"/>
      <c r="P158" s="357"/>
      <c r="Q158" s="357"/>
    </row>
    <row r="159" spans="12:17" ht="12.75">
      <c r="L159" s="231" t="s">
        <v>233</v>
      </c>
      <c r="M159" s="231"/>
      <c r="N159" s="231"/>
      <c r="O159" s="231"/>
      <c r="P159" s="231"/>
      <c r="Q159" s="231"/>
    </row>
    <row r="166" spans="1:19" ht="12.75">
      <c r="A166" s="231" t="s">
        <v>0</v>
      </c>
      <c r="B166" s="231"/>
      <c r="C166" s="231"/>
      <c r="D166" s="231"/>
      <c r="E166" s="231"/>
      <c r="F166" s="231"/>
      <c r="G166" s="231"/>
      <c r="H166" s="231"/>
      <c r="I166" s="231"/>
      <c r="J166" s="231"/>
      <c r="K166" s="231"/>
      <c r="L166" s="231"/>
      <c r="M166" s="231"/>
      <c r="N166" s="231"/>
      <c r="O166" s="231"/>
      <c r="P166" s="231"/>
      <c r="Q166" s="231"/>
      <c r="R166" s="231"/>
      <c r="S166" s="231"/>
    </row>
    <row r="167" spans="1:19" ht="12.75">
      <c r="A167" s="231" t="s">
        <v>1</v>
      </c>
      <c r="B167" s="231"/>
      <c r="C167" s="231"/>
      <c r="D167" s="231"/>
      <c r="E167" s="231"/>
      <c r="F167" s="231"/>
      <c r="G167" s="231"/>
      <c r="H167" s="231"/>
      <c r="I167" s="231"/>
      <c r="J167" s="231"/>
      <c r="K167" s="231"/>
      <c r="L167" s="231"/>
      <c r="M167" s="231"/>
      <c r="N167" s="231"/>
      <c r="O167" s="231"/>
      <c r="P167" s="231"/>
      <c r="Q167" s="231"/>
      <c r="R167" s="231"/>
      <c r="S167" s="231"/>
    </row>
    <row r="168" spans="1:19" ht="12.75">
      <c r="A168" s="231" t="s">
        <v>2</v>
      </c>
      <c r="B168" s="231"/>
      <c r="C168" s="231"/>
      <c r="D168" s="231"/>
      <c r="E168" s="231"/>
      <c r="F168" s="231"/>
      <c r="G168" s="231"/>
      <c r="H168" s="231"/>
      <c r="I168" s="231"/>
      <c r="J168" s="231"/>
      <c r="K168" s="231"/>
      <c r="L168" s="231"/>
      <c r="M168" s="231"/>
      <c r="N168" s="231"/>
      <c r="O168" s="231"/>
      <c r="P168" s="231"/>
      <c r="Q168" s="231"/>
      <c r="R168" s="231"/>
      <c r="S168" s="231"/>
    </row>
    <row r="169" spans="1:19" ht="12.75">
      <c r="A169" s="231" t="s">
        <v>3</v>
      </c>
      <c r="B169" s="231"/>
      <c r="C169" s="231"/>
      <c r="D169" s="231"/>
      <c r="E169" s="231"/>
      <c r="F169" s="231"/>
      <c r="G169" s="231"/>
      <c r="H169" s="231"/>
      <c r="I169" s="231"/>
      <c r="J169" s="231"/>
      <c r="K169" s="231"/>
      <c r="L169" s="231"/>
      <c r="M169" s="231"/>
      <c r="N169" s="231"/>
      <c r="O169" s="231"/>
      <c r="P169" s="231"/>
      <c r="Q169" s="231"/>
      <c r="R169" s="231"/>
      <c r="S169" s="231"/>
    </row>
    <row r="170" spans="1:19" ht="12.75">
      <c r="A170" s="231" t="s">
        <v>4</v>
      </c>
      <c r="B170" s="231"/>
      <c r="C170" s="231"/>
      <c r="D170" s="231"/>
      <c r="E170" s="231"/>
      <c r="F170" s="231"/>
      <c r="G170" s="231"/>
      <c r="H170" s="231"/>
      <c r="I170" s="231"/>
      <c r="J170" s="231"/>
      <c r="K170" s="231"/>
      <c r="L170" s="231"/>
      <c r="M170" s="231"/>
      <c r="N170" s="231"/>
      <c r="O170" s="231"/>
      <c r="P170" s="231"/>
      <c r="Q170" s="231"/>
      <c r="R170" s="231"/>
      <c r="S170" s="231"/>
    </row>
    <row r="172" spans="1:19" ht="12.75">
      <c r="A172" s="231" t="s">
        <v>38</v>
      </c>
      <c r="B172" s="231"/>
      <c r="C172" s="231"/>
      <c r="D172" s="231"/>
      <c r="E172" s="231"/>
      <c r="F172" s="231"/>
      <c r="G172" s="231"/>
      <c r="H172" s="231"/>
      <c r="I172" s="231"/>
      <c r="J172" s="231"/>
      <c r="K172" s="231"/>
      <c r="L172" s="231"/>
      <c r="M172" s="231"/>
      <c r="N172" s="231"/>
      <c r="O172" s="231"/>
      <c r="P172" s="231"/>
      <c r="Q172" s="231"/>
      <c r="R172" s="231"/>
      <c r="S172" s="231"/>
    </row>
    <row r="173" spans="1:19" ht="12.75">
      <c r="A173" s="231" t="s">
        <v>244</v>
      </c>
      <c r="B173" s="231"/>
      <c r="C173" s="231"/>
      <c r="D173" s="231"/>
      <c r="E173" s="231"/>
      <c r="F173" s="231"/>
      <c r="G173" s="231"/>
      <c r="H173" s="231"/>
      <c r="I173" s="231"/>
      <c r="J173" s="231"/>
      <c r="K173" s="231"/>
      <c r="L173" s="231"/>
      <c r="M173" s="231"/>
      <c r="N173" s="231"/>
      <c r="O173" s="231"/>
      <c r="P173" s="231"/>
      <c r="Q173" s="231"/>
      <c r="R173" s="231"/>
      <c r="S173" s="231"/>
    </row>
    <row r="174" spans="1:19" ht="12.75">
      <c r="A174" s="231" t="s">
        <v>478</v>
      </c>
      <c r="B174" s="231"/>
      <c r="C174" s="231"/>
      <c r="D174" s="231"/>
      <c r="E174" s="231"/>
      <c r="F174" s="231"/>
      <c r="G174" s="231"/>
      <c r="H174" s="231"/>
      <c r="I174" s="231"/>
      <c r="J174" s="231"/>
      <c r="K174" s="231"/>
      <c r="L174" s="231"/>
      <c r="M174" s="231"/>
      <c r="N174" s="231"/>
      <c r="O174" s="231"/>
      <c r="P174" s="231"/>
      <c r="Q174" s="231"/>
      <c r="R174" s="231"/>
      <c r="S174" s="231"/>
    </row>
    <row r="175" spans="1:19" ht="20.25">
      <c r="A175" s="375" t="s">
        <v>246</v>
      </c>
      <c r="B175" s="375"/>
      <c r="C175" s="375"/>
      <c r="D175" s="375"/>
      <c r="E175" s="375"/>
      <c r="F175" s="375"/>
      <c r="G175" s="375"/>
      <c r="H175" s="375"/>
      <c r="I175" s="375"/>
      <c r="J175" s="375"/>
      <c r="K175" s="375"/>
      <c r="L175" s="375"/>
      <c r="M175" s="375"/>
      <c r="N175" s="375"/>
      <c r="O175" s="375"/>
      <c r="P175" s="375"/>
      <c r="Q175" s="375"/>
      <c r="R175" s="375"/>
      <c r="S175" s="375"/>
    </row>
    <row r="177" spans="1:19" ht="12.75">
      <c r="A177" t="s">
        <v>225</v>
      </c>
      <c r="C177" s="366" t="s">
        <v>242</v>
      </c>
      <c r="D177" s="366"/>
      <c r="E177" s="366"/>
      <c r="F177" s="366"/>
      <c r="G177" s="366"/>
      <c r="H177" s="366"/>
      <c r="I177" s="12"/>
      <c r="K177" t="s">
        <v>226</v>
      </c>
      <c r="O177" s="366" t="s">
        <v>265</v>
      </c>
      <c r="P177" s="366"/>
      <c r="Q177" s="366"/>
      <c r="R177" s="366"/>
      <c r="S177" s="366"/>
    </row>
    <row r="179" spans="1:19" ht="12.75">
      <c r="A179" s="367" t="s">
        <v>247</v>
      </c>
      <c r="B179" s="368"/>
      <c r="C179" s="368"/>
      <c r="D179" s="368"/>
      <c r="E179" s="369"/>
      <c r="F179" s="367" t="s">
        <v>248</v>
      </c>
      <c r="G179" s="368"/>
      <c r="H179" s="368"/>
      <c r="I179" s="369"/>
      <c r="J179" s="367" t="s">
        <v>247</v>
      </c>
      <c r="K179" s="368"/>
      <c r="L179" s="368"/>
      <c r="M179" s="369"/>
      <c r="N179" s="367" t="s">
        <v>249</v>
      </c>
      <c r="O179" s="368"/>
      <c r="P179" s="368"/>
      <c r="Q179" s="369"/>
      <c r="R179" s="359" t="s">
        <v>250</v>
      </c>
      <c r="S179" s="360"/>
    </row>
    <row r="180" spans="1:19" ht="12.75">
      <c r="A180" s="370"/>
      <c r="B180" s="371"/>
      <c r="C180" s="371"/>
      <c r="D180" s="371"/>
      <c r="E180" s="372"/>
      <c r="F180" s="370"/>
      <c r="G180" s="371"/>
      <c r="H180" s="371"/>
      <c r="I180" s="372"/>
      <c r="J180" s="370"/>
      <c r="K180" s="371"/>
      <c r="L180" s="371"/>
      <c r="M180" s="372"/>
      <c r="N180" s="370"/>
      <c r="O180" s="371"/>
      <c r="P180" s="371"/>
      <c r="Q180" s="372"/>
      <c r="R180" s="373" t="s">
        <v>251</v>
      </c>
      <c r="S180" s="374"/>
    </row>
    <row r="181" spans="1:19" ht="12.75">
      <c r="A181" s="136">
        <v>1</v>
      </c>
      <c r="B181" s="193" t="s">
        <v>266</v>
      </c>
      <c r="C181" s="194" t="s">
        <v>27</v>
      </c>
      <c r="D181" s="197" t="s">
        <v>259</v>
      </c>
      <c r="E181" s="145"/>
      <c r="F181" s="82"/>
      <c r="G181" s="364">
        <v>34.42</v>
      </c>
      <c r="H181" s="364"/>
      <c r="I181" s="145"/>
      <c r="J181" s="193"/>
      <c r="K181" s="194"/>
      <c r="L181" s="194"/>
      <c r="M181" s="145"/>
      <c r="N181" s="82"/>
      <c r="O181" s="364"/>
      <c r="P181" s="364"/>
      <c r="Q181" s="145"/>
      <c r="R181" s="362"/>
      <c r="S181" s="363"/>
    </row>
    <row r="182" spans="1:19" ht="12.75">
      <c r="A182" s="136">
        <v>2</v>
      </c>
      <c r="B182" s="193" t="s">
        <v>266</v>
      </c>
      <c r="C182" s="194" t="s">
        <v>27</v>
      </c>
      <c r="D182" s="197" t="s">
        <v>482</v>
      </c>
      <c r="E182" s="145"/>
      <c r="F182" s="82"/>
      <c r="G182" s="364">
        <v>54.68</v>
      </c>
      <c r="H182" s="364"/>
      <c r="I182" s="145"/>
      <c r="J182" s="193"/>
      <c r="K182" s="194"/>
      <c r="L182" s="194"/>
      <c r="M182" s="145"/>
      <c r="N182" s="82"/>
      <c r="O182" s="364"/>
      <c r="P182" s="364"/>
      <c r="Q182" s="145"/>
      <c r="R182" s="362"/>
      <c r="S182" s="363"/>
    </row>
    <row r="183" spans="1:19" ht="12.75">
      <c r="A183" s="136">
        <v>3</v>
      </c>
      <c r="B183" s="193" t="s">
        <v>481</v>
      </c>
      <c r="C183" s="194" t="s">
        <v>27</v>
      </c>
      <c r="D183" s="197" t="s">
        <v>270</v>
      </c>
      <c r="E183" s="145"/>
      <c r="F183" s="82"/>
      <c r="G183" s="364">
        <v>40</v>
      </c>
      <c r="H183" s="364"/>
      <c r="I183" s="145"/>
      <c r="J183" s="193" t="s">
        <v>481</v>
      </c>
      <c r="K183" s="194" t="s">
        <v>27</v>
      </c>
      <c r="L183" s="194">
        <v>3</v>
      </c>
      <c r="M183" s="145"/>
      <c r="N183" s="82"/>
      <c r="O183" s="364">
        <v>42</v>
      </c>
      <c r="P183" s="364"/>
      <c r="Q183" s="145"/>
      <c r="R183" s="362">
        <f>O183-G183</f>
        <v>2</v>
      </c>
      <c r="S183" s="363"/>
    </row>
    <row r="184" spans="1:19" ht="12.75">
      <c r="A184" s="136">
        <v>4</v>
      </c>
      <c r="B184" s="193" t="s">
        <v>481</v>
      </c>
      <c r="C184" s="194" t="s">
        <v>27</v>
      </c>
      <c r="D184" s="197" t="s">
        <v>267</v>
      </c>
      <c r="E184" s="145"/>
      <c r="F184" s="82"/>
      <c r="G184" s="364">
        <v>46.36</v>
      </c>
      <c r="H184" s="364"/>
      <c r="I184" s="145"/>
      <c r="J184" s="193" t="s">
        <v>481</v>
      </c>
      <c r="K184" s="194" t="s">
        <v>27</v>
      </c>
      <c r="L184" s="194">
        <v>6</v>
      </c>
      <c r="M184" s="145"/>
      <c r="N184" s="82"/>
      <c r="O184" s="364">
        <v>21.5</v>
      </c>
      <c r="P184" s="364"/>
      <c r="Q184" s="145"/>
      <c r="R184" s="362">
        <f>O184-G184</f>
        <v>-24.86</v>
      </c>
      <c r="S184" s="363"/>
    </row>
    <row r="185" spans="1:19" ht="12.75">
      <c r="A185" s="136">
        <v>5</v>
      </c>
      <c r="B185" s="193" t="s">
        <v>481</v>
      </c>
      <c r="C185" s="194" t="s">
        <v>27</v>
      </c>
      <c r="D185" s="197" t="s">
        <v>483</v>
      </c>
      <c r="E185" s="145"/>
      <c r="F185" s="82"/>
      <c r="G185" s="364">
        <v>47.74</v>
      </c>
      <c r="H185" s="364"/>
      <c r="I185" s="145"/>
      <c r="J185" s="193" t="s">
        <v>481</v>
      </c>
      <c r="K185" s="194" t="s">
        <v>27</v>
      </c>
      <c r="L185" s="194">
        <v>7</v>
      </c>
      <c r="M185" s="145"/>
      <c r="N185" s="82"/>
      <c r="O185" s="364">
        <v>28.93</v>
      </c>
      <c r="P185" s="364"/>
      <c r="Q185" s="145"/>
      <c r="R185" s="362">
        <f>O185-G185</f>
        <v>-18.810000000000002</v>
      </c>
      <c r="S185" s="363"/>
    </row>
    <row r="186" spans="1:19" ht="12.75">
      <c r="A186" s="136">
        <v>6</v>
      </c>
      <c r="B186" s="127"/>
      <c r="C186" s="127"/>
      <c r="D186" s="127"/>
      <c r="E186" s="128"/>
      <c r="F186" s="126"/>
      <c r="G186" s="127"/>
      <c r="H186" s="127"/>
      <c r="I186" s="128"/>
      <c r="J186" s="193" t="s">
        <v>481</v>
      </c>
      <c r="K186" s="194" t="s">
        <v>27</v>
      </c>
      <c r="L186" s="194">
        <v>2</v>
      </c>
      <c r="M186" s="145"/>
      <c r="N186" s="82"/>
      <c r="O186" s="364">
        <v>39.11</v>
      </c>
      <c r="P186" s="364"/>
      <c r="Q186" s="145"/>
      <c r="R186" s="362">
        <f>O186-G186</f>
        <v>39.11</v>
      </c>
      <c r="S186" s="363"/>
    </row>
    <row r="187" spans="1:19" ht="12.75">
      <c r="A187" s="136">
        <v>7</v>
      </c>
      <c r="B187" s="127"/>
      <c r="C187" s="127"/>
      <c r="D187" s="127"/>
      <c r="E187" s="128"/>
      <c r="F187" s="126"/>
      <c r="G187" s="127"/>
      <c r="H187" s="127"/>
      <c r="I187" s="128"/>
      <c r="J187" s="193" t="s">
        <v>481</v>
      </c>
      <c r="K187" s="194" t="s">
        <v>27</v>
      </c>
      <c r="L187" s="194">
        <v>4</v>
      </c>
      <c r="M187" s="145"/>
      <c r="N187" s="82"/>
      <c r="O187" s="364">
        <v>51.65</v>
      </c>
      <c r="P187" s="364"/>
      <c r="Q187" s="145"/>
      <c r="R187" s="362">
        <f>O187-G187</f>
        <v>51.65</v>
      </c>
      <c r="S187" s="363"/>
    </row>
    <row r="188" spans="1:19" ht="12.75">
      <c r="A188" s="136">
        <v>8</v>
      </c>
      <c r="B188" s="127"/>
      <c r="C188" s="127"/>
      <c r="D188" s="127"/>
      <c r="E188" s="128"/>
      <c r="F188" s="126"/>
      <c r="G188" s="127"/>
      <c r="H188" s="127"/>
      <c r="I188" s="128"/>
      <c r="J188" s="126"/>
      <c r="K188" s="127"/>
      <c r="L188" s="127"/>
      <c r="M188" s="128"/>
      <c r="N188" s="126"/>
      <c r="O188" s="127"/>
      <c r="P188" s="127"/>
      <c r="Q188" s="128"/>
      <c r="R188" s="239"/>
      <c r="S188" s="241"/>
    </row>
    <row r="189" spans="1:19" ht="12.75">
      <c r="A189" s="126"/>
      <c r="B189" s="127"/>
      <c r="C189" s="127"/>
      <c r="D189" s="127"/>
      <c r="E189" s="128"/>
      <c r="F189" s="126"/>
      <c r="G189" s="127"/>
      <c r="H189" s="127"/>
      <c r="I189" s="128"/>
      <c r="J189" s="126"/>
      <c r="K189" s="127"/>
      <c r="L189" s="127"/>
      <c r="M189" s="128"/>
      <c r="N189" s="126"/>
      <c r="O189" s="127"/>
      <c r="P189" s="127"/>
      <c r="Q189" s="128"/>
      <c r="R189" s="239"/>
      <c r="S189" s="241"/>
    </row>
    <row r="190" spans="1:19" ht="12.75">
      <c r="A190" s="126"/>
      <c r="B190" s="127"/>
      <c r="C190" s="127"/>
      <c r="D190" s="127"/>
      <c r="E190" s="128"/>
      <c r="F190" s="126"/>
      <c r="G190" s="127"/>
      <c r="H190" s="127"/>
      <c r="I190" s="128"/>
      <c r="J190" s="126"/>
      <c r="K190" s="127"/>
      <c r="L190" s="127"/>
      <c r="M190" s="128"/>
      <c r="N190" s="126"/>
      <c r="O190" s="127"/>
      <c r="P190" s="127"/>
      <c r="Q190" s="128"/>
      <c r="R190" s="239"/>
      <c r="S190" s="241"/>
    </row>
    <row r="191" spans="1:19" ht="12.75">
      <c r="A191" s="126"/>
      <c r="B191" s="127"/>
      <c r="C191" s="127"/>
      <c r="D191" s="127"/>
      <c r="E191" s="128"/>
      <c r="F191" s="126"/>
      <c r="G191" s="127"/>
      <c r="H191" s="127"/>
      <c r="I191" s="128"/>
      <c r="J191" s="126"/>
      <c r="K191" s="127"/>
      <c r="L191" s="127"/>
      <c r="M191" s="128"/>
      <c r="N191" s="126"/>
      <c r="O191" s="127"/>
      <c r="P191" s="127"/>
      <c r="Q191" s="128"/>
      <c r="R191" s="239"/>
      <c r="S191" s="241"/>
    </row>
    <row r="192" spans="1:19" ht="12.75">
      <c r="A192" s="126" t="s">
        <v>252</v>
      </c>
      <c r="B192" s="127"/>
      <c r="C192" s="127"/>
      <c r="D192" s="127"/>
      <c r="E192" s="128"/>
      <c r="F192" s="126"/>
      <c r="G192" s="128"/>
      <c r="H192" s="361">
        <f>AVERAGE(G181:H188)</f>
        <v>44.64</v>
      </c>
      <c r="I192" s="241"/>
      <c r="J192" s="126" t="s">
        <v>252</v>
      </c>
      <c r="K192" s="127"/>
      <c r="L192" s="127"/>
      <c r="M192" s="128"/>
      <c r="N192" s="126"/>
      <c r="O192" s="128"/>
      <c r="P192" s="361">
        <f>AVERAGE(O181:P188)</f>
        <v>36.638000000000005</v>
      </c>
      <c r="Q192" s="241"/>
      <c r="R192" s="352">
        <f>AVERAGE(R181:S188)</f>
        <v>9.818</v>
      </c>
      <c r="S192" s="353"/>
    </row>
    <row r="193" spans="1:19" ht="12.75">
      <c r="A193" s="126" t="s">
        <v>253</v>
      </c>
      <c r="B193" s="127"/>
      <c r="C193" s="127"/>
      <c r="D193" s="127"/>
      <c r="E193" s="127"/>
      <c r="F193" s="127"/>
      <c r="G193" s="128"/>
      <c r="H193" s="361">
        <f>SUM(G181:H188)</f>
        <v>223.2</v>
      </c>
      <c r="I193" s="241"/>
      <c r="J193" s="126" t="s">
        <v>253</v>
      </c>
      <c r="K193" s="127"/>
      <c r="L193" s="127"/>
      <c r="M193" s="127"/>
      <c r="N193" s="127"/>
      <c r="O193" s="128"/>
      <c r="P193" s="361">
        <f>SUM(O181:P188)</f>
        <v>183.19000000000003</v>
      </c>
      <c r="Q193" s="241"/>
      <c r="R193" s="354"/>
      <c r="S193" s="355"/>
    </row>
    <row r="194" spans="1:19" ht="12.75">
      <c r="A194" s="12"/>
      <c r="B194" s="12"/>
      <c r="C194" s="12"/>
      <c r="D194" s="12"/>
      <c r="E194" s="12"/>
      <c r="F194" s="12"/>
      <c r="G194" s="12"/>
      <c r="H194" s="12"/>
      <c r="I194" s="12"/>
      <c r="J194" s="12"/>
      <c r="K194" s="12"/>
      <c r="L194" s="12"/>
      <c r="M194" s="12"/>
      <c r="N194" s="12"/>
      <c r="O194" s="12"/>
      <c r="P194" s="381" t="s">
        <v>594</v>
      </c>
      <c r="Q194" s="382"/>
      <c r="R194" s="377">
        <f>R192*20%</f>
        <v>1.9636</v>
      </c>
      <c r="S194" s="378"/>
    </row>
    <row r="195" spans="1:19" ht="12.75">
      <c r="A195" s="351" t="s">
        <v>255</v>
      </c>
      <c r="B195" s="351"/>
      <c r="C195" s="351"/>
      <c r="D195" s="12"/>
      <c r="E195" s="12"/>
      <c r="F195" s="12"/>
      <c r="G195" s="12"/>
      <c r="H195" s="12"/>
      <c r="I195" s="12"/>
      <c r="J195" s="12"/>
      <c r="K195" s="12"/>
      <c r="L195" s="12"/>
      <c r="M195" s="12"/>
      <c r="N195" s="12"/>
      <c r="O195" s="12"/>
      <c r="P195" s="383"/>
      <c r="Q195" s="384"/>
      <c r="R195" s="379"/>
      <c r="S195" s="380"/>
    </row>
    <row r="196" spans="1:17" ht="12.75">
      <c r="A196" s="351"/>
      <c r="B196" s="351"/>
      <c r="C196" s="351"/>
      <c r="D196" s="12"/>
      <c r="E196" s="12"/>
      <c r="F196" s="233"/>
      <c r="G196" s="233"/>
      <c r="H196" s="233"/>
      <c r="I196" s="233"/>
      <c r="J196" s="233"/>
      <c r="K196" s="233"/>
      <c r="L196" s="233"/>
      <c r="M196" s="233"/>
      <c r="N196" s="12"/>
      <c r="O196" s="233"/>
      <c r="P196" s="233"/>
      <c r="Q196" s="233"/>
    </row>
    <row r="197" spans="1:19" ht="12.75">
      <c r="A197" t="s">
        <v>227</v>
      </c>
      <c r="M197" s="12"/>
      <c r="N197" s="12"/>
      <c r="O197" s="133"/>
      <c r="P197" s="133"/>
      <c r="Q197" s="12"/>
      <c r="R197" s="12"/>
      <c r="S197" s="12"/>
    </row>
    <row r="199" ht="12.75">
      <c r="A199" t="s">
        <v>48</v>
      </c>
    </row>
    <row r="200" spans="2:7" ht="12.75">
      <c r="B200" t="s">
        <v>228</v>
      </c>
      <c r="G200" s="1">
        <v>10</v>
      </c>
    </row>
    <row r="201" spans="2:14" ht="12.75">
      <c r="B201" s="132">
        <v>0.036</v>
      </c>
      <c r="C201" s="1" t="s">
        <v>27</v>
      </c>
      <c r="D201" s="132">
        <v>0.04</v>
      </c>
      <c r="G201" s="1">
        <v>8</v>
      </c>
      <c r="N201" t="s">
        <v>229</v>
      </c>
    </row>
    <row r="202" spans="2:7" ht="12.75">
      <c r="B202" s="132">
        <v>0.026</v>
      </c>
      <c r="C202" s="1" t="s">
        <v>27</v>
      </c>
      <c r="D202" s="132">
        <v>0.0359</v>
      </c>
      <c r="G202" s="1">
        <v>6</v>
      </c>
    </row>
    <row r="203" spans="2:7" ht="12.75">
      <c r="B203" s="132">
        <v>0.016</v>
      </c>
      <c r="C203" s="1" t="s">
        <v>27</v>
      </c>
      <c r="D203" s="132">
        <v>0.0259</v>
      </c>
      <c r="G203" s="1">
        <v>4</v>
      </c>
    </row>
    <row r="204" spans="2:19" ht="12.75">
      <c r="B204" s="132">
        <v>0.015</v>
      </c>
      <c r="C204" s="1" t="s">
        <v>27</v>
      </c>
      <c r="D204" s="132">
        <v>0.0159</v>
      </c>
      <c r="G204" s="1">
        <v>1</v>
      </c>
      <c r="N204" s="358" t="s">
        <v>242</v>
      </c>
      <c r="O204" s="358"/>
      <c r="P204" s="358"/>
      <c r="Q204" s="358"/>
      <c r="R204" s="358"/>
      <c r="S204" s="358"/>
    </row>
    <row r="205" spans="14:19" ht="12.75">
      <c r="N205" s="356" t="s">
        <v>230</v>
      </c>
      <c r="O205" s="356"/>
      <c r="P205" s="356"/>
      <c r="Q205" s="356"/>
      <c r="R205" s="356"/>
      <c r="S205" s="356"/>
    </row>
    <row r="206" ht="12.75">
      <c r="A206" t="s">
        <v>231</v>
      </c>
    </row>
    <row r="209" ht="12.75">
      <c r="M209" t="s">
        <v>232</v>
      </c>
    </row>
    <row r="210" spans="1:6" ht="12.75">
      <c r="A210" s="358" t="s">
        <v>206</v>
      </c>
      <c r="B210" s="358"/>
      <c r="C210" s="358"/>
      <c r="D210" s="358"/>
      <c r="E210" s="358"/>
      <c r="F210" s="358"/>
    </row>
    <row r="211" spans="1:6" ht="12.75">
      <c r="A211" s="231" t="s">
        <v>207</v>
      </c>
      <c r="B211" s="231"/>
      <c r="C211" s="231"/>
      <c r="D211" s="231"/>
      <c r="E211" s="231"/>
      <c r="F211" s="231"/>
    </row>
    <row r="213" spans="12:17" ht="12.75">
      <c r="L213" s="357" t="s">
        <v>243</v>
      </c>
      <c r="M213" s="357"/>
      <c r="N213" s="357"/>
      <c r="O213" s="357"/>
      <c r="P213" s="357"/>
      <c r="Q213" s="357"/>
    </row>
    <row r="214" spans="12:17" ht="12.75">
      <c r="L214" s="231" t="s">
        <v>233</v>
      </c>
      <c r="M214" s="231"/>
      <c r="N214" s="231"/>
      <c r="O214" s="231"/>
      <c r="P214" s="231"/>
      <c r="Q214" s="231"/>
    </row>
    <row r="221" spans="1:19" ht="12.75">
      <c r="A221" s="231" t="s">
        <v>0</v>
      </c>
      <c r="B221" s="231"/>
      <c r="C221" s="231"/>
      <c r="D221" s="231"/>
      <c r="E221" s="231"/>
      <c r="F221" s="231"/>
      <c r="G221" s="231"/>
      <c r="H221" s="231"/>
      <c r="I221" s="231"/>
      <c r="J221" s="231"/>
      <c r="K221" s="231"/>
      <c r="L221" s="231"/>
      <c r="M221" s="231"/>
      <c r="N221" s="231"/>
      <c r="O221" s="231"/>
      <c r="P221" s="231"/>
      <c r="Q221" s="231"/>
      <c r="R221" s="231"/>
      <c r="S221" s="231"/>
    </row>
    <row r="222" spans="1:19" ht="12.75">
      <c r="A222" s="231" t="s">
        <v>1</v>
      </c>
      <c r="B222" s="231"/>
      <c r="C222" s="231"/>
      <c r="D222" s="231"/>
      <c r="E222" s="231"/>
      <c r="F222" s="231"/>
      <c r="G222" s="231"/>
      <c r="H222" s="231"/>
      <c r="I222" s="231"/>
      <c r="J222" s="231"/>
      <c r="K222" s="231"/>
      <c r="L222" s="231"/>
      <c r="M222" s="231"/>
      <c r="N222" s="231"/>
      <c r="O222" s="231"/>
      <c r="P222" s="231"/>
      <c r="Q222" s="231"/>
      <c r="R222" s="231"/>
      <c r="S222" s="231"/>
    </row>
    <row r="223" spans="1:19" ht="12.75">
      <c r="A223" s="231" t="s">
        <v>2</v>
      </c>
      <c r="B223" s="231"/>
      <c r="C223" s="231"/>
      <c r="D223" s="231"/>
      <c r="E223" s="231"/>
      <c r="F223" s="231"/>
      <c r="G223" s="231"/>
      <c r="H223" s="231"/>
      <c r="I223" s="231"/>
      <c r="J223" s="231"/>
      <c r="K223" s="231"/>
      <c r="L223" s="231"/>
      <c r="M223" s="231"/>
      <c r="N223" s="231"/>
      <c r="O223" s="231"/>
      <c r="P223" s="231"/>
      <c r="Q223" s="231"/>
      <c r="R223" s="231"/>
      <c r="S223" s="231"/>
    </row>
    <row r="224" spans="1:19" ht="12.75">
      <c r="A224" s="231" t="s">
        <v>3</v>
      </c>
      <c r="B224" s="231"/>
      <c r="C224" s="231"/>
      <c r="D224" s="231"/>
      <c r="E224" s="231"/>
      <c r="F224" s="231"/>
      <c r="G224" s="231"/>
      <c r="H224" s="231"/>
      <c r="I224" s="231"/>
      <c r="J224" s="231"/>
      <c r="K224" s="231"/>
      <c r="L224" s="231"/>
      <c r="M224" s="231"/>
      <c r="N224" s="231"/>
      <c r="O224" s="231"/>
      <c r="P224" s="231"/>
      <c r="Q224" s="231"/>
      <c r="R224" s="231"/>
      <c r="S224" s="231"/>
    </row>
    <row r="225" spans="1:19" ht="12.75">
      <c r="A225" s="231" t="s">
        <v>4</v>
      </c>
      <c r="B225" s="231"/>
      <c r="C225" s="231"/>
      <c r="D225" s="231"/>
      <c r="E225" s="231"/>
      <c r="F225" s="231"/>
      <c r="G225" s="231"/>
      <c r="H225" s="231"/>
      <c r="I225" s="231"/>
      <c r="J225" s="231"/>
      <c r="K225" s="231"/>
      <c r="L225" s="231"/>
      <c r="M225" s="231"/>
      <c r="N225" s="231"/>
      <c r="O225" s="231"/>
      <c r="P225" s="231"/>
      <c r="Q225" s="231"/>
      <c r="R225" s="231"/>
      <c r="S225" s="231"/>
    </row>
    <row r="227" spans="1:19" ht="12.75">
      <c r="A227" s="231" t="s">
        <v>38</v>
      </c>
      <c r="B227" s="231"/>
      <c r="C227" s="231"/>
      <c r="D227" s="231"/>
      <c r="E227" s="231"/>
      <c r="F227" s="231"/>
      <c r="G227" s="231"/>
      <c r="H227" s="231"/>
      <c r="I227" s="231"/>
      <c r="J227" s="231"/>
      <c r="K227" s="231"/>
      <c r="L227" s="231"/>
      <c r="M227" s="231"/>
      <c r="N227" s="231"/>
      <c r="O227" s="231"/>
      <c r="P227" s="231"/>
      <c r="Q227" s="231"/>
      <c r="R227" s="231"/>
      <c r="S227" s="231"/>
    </row>
    <row r="228" spans="1:19" ht="12.75">
      <c r="A228" s="231" t="s">
        <v>244</v>
      </c>
      <c r="B228" s="231"/>
      <c r="C228" s="231"/>
      <c r="D228" s="231"/>
      <c r="E228" s="231"/>
      <c r="F228" s="231"/>
      <c r="G228" s="231"/>
      <c r="H228" s="231"/>
      <c r="I228" s="231"/>
      <c r="J228" s="231"/>
      <c r="K228" s="231"/>
      <c r="L228" s="231"/>
      <c r="M228" s="231"/>
      <c r="N228" s="231"/>
      <c r="O228" s="231"/>
      <c r="P228" s="231"/>
      <c r="Q228" s="231"/>
      <c r="R228" s="231"/>
      <c r="S228" s="231"/>
    </row>
    <row r="229" spans="1:19" ht="12.75">
      <c r="A229" s="231" t="s">
        <v>245</v>
      </c>
      <c r="B229" s="231"/>
      <c r="C229" s="231"/>
      <c r="D229" s="231"/>
      <c r="E229" s="231"/>
      <c r="F229" s="231"/>
      <c r="G229" s="231"/>
      <c r="H229" s="231"/>
      <c r="I229" s="231"/>
      <c r="J229" s="231"/>
      <c r="K229" s="231"/>
      <c r="L229" s="231"/>
      <c r="M229" s="231"/>
      <c r="N229" s="231"/>
      <c r="O229" s="231"/>
      <c r="P229" s="231"/>
      <c r="Q229" s="231"/>
      <c r="R229" s="231"/>
      <c r="S229" s="231"/>
    </row>
    <row r="230" spans="1:19" ht="20.25">
      <c r="A230" s="375" t="s">
        <v>246</v>
      </c>
      <c r="B230" s="375"/>
      <c r="C230" s="375"/>
      <c r="D230" s="375"/>
      <c r="E230" s="375"/>
      <c r="F230" s="375"/>
      <c r="G230" s="375"/>
      <c r="H230" s="375"/>
      <c r="I230" s="375"/>
      <c r="J230" s="375"/>
      <c r="K230" s="375"/>
      <c r="L230" s="375"/>
      <c r="M230" s="375"/>
      <c r="N230" s="375"/>
      <c r="O230" s="375"/>
      <c r="P230" s="375"/>
      <c r="Q230" s="375"/>
      <c r="R230" s="375"/>
      <c r="S230" s="375"/>
    </row>
    <row r="232" spans="1:19" ht="12.75">
      <c r="A232" t="s">
        <v>225</v>
      </c>
      <c r="C232" s="366" t="s">
        <v>240</v>
      </c>
      <c r="D232" s="366"/>
      <c r="E232" s="366"/>
      <c r="F232" s="366"/>
      <c r="G232" s="366"/>
      <c r="H232" s="366"/>
      <c r="I232" s="12"/>
      <c r="K232" t="s">
        <v>226</v>
      </c>
      <c r="O232" s="366" t="s">
        <v>265</v>
      </c>
      <c r="P232" s="366"/>
      <c r="Q232" s="366"/>
      <c r="R232" s="366"/>
      <c r="S232" s="366"/>
    </row>
    <row r="234" spans="1:19" ht="12.75">
      <c r="A234" s="367" t="s">
        <v>247</v>
      </c>
      <c r="B234" s="368"/>
      <c r="C234" s="368"/>
      <c r="D234" s="368"/>
      <c r="E234" s="369"/>
      <c r="F234" s="367" t="s">
        <v>248</v>
      </c>
      <c r="G234" s="368"/>
      <c r="H234" s="368"/>
      <c r="I234" s="369"/>
      <c r="J234" s="367" t="s">
        <v>247</v>
      </c>
      <c r="K234" s="368"/>
      <c r="L234" s="368"/>
      <c r="M234" s="369"/>
      <c r="N234" s="367" t="s">
        <v>249</v>
      </c>
      <c r="O234" s="368"/>
      <c r="P234" s="368"/>
      <c r="Q234" s="369"/>
      <c r="R234" s="359" t="s">
        <v>250</v>
      </c>
      <c r="S234" s="360"/>
    </row>
    <row r="235" spans="1:19" ht="12.75">
      <c r="A235" s="370"/>
      <c r="B235" s="371"/>
      <c r="C235" s="371"/>
      <c r="D235" s="371"/>
      <c r="E235" s="372"/>
      <c r="F235" s="370"/>
      <c r="G235" s="371"/>
      <c r="H235" s="371"/>
      <c r="I235" s="372"/>
      <c r="J235" s="370"/>
      <c r="K235" s="371"/>
      <c r="L235" s="371"/>
      <c r="M235" s="372"/>
      <c r="N235" s="370"/>
      <c r="O235" s="371"/>
      <c r="P235" s="371"/>
      <c r="Q235" s="372"/>
      <c r="R235" s="373" t="s">
        <v>251</v>
      </c>
      <c r="S235" s="374"/>
    </row>
    <row r="236" spans="1:19" s="65" customFormat="1" ht="12.75">
      <c r="A236" s="195">
        <v>1</v>
      </c>
      <c r="B236" s="193" t="s">
        <v>480</v>
      </c>
      <c r="C236" s="194" t="s">
        <v>27</v>
      </c>
      <c r="D236" s="197" t="s">
        <v>259</v>
      </c>
      <c r="E236" s="145"/>
      <c r="F236" s="82"/>
      <c r="G236" s="364">
        <v>51</v>
      </c>
      <c r="H236" s="364"/>
      <c r="I236" s="145"/>
      <c r="J236" s="193" t="s">
        <v>480</v>
      </c>
      <c r="K236" s="194" t="s">
        <v>27</v>
      </c>
      <c r="L236" s="194">
        <v>1</v>
      </c>
      <c r="M236" s="145"/>
      <c r="N236" s="82"/>
      <c r="O236" s="364">
        <v>62.8</v>
      </c>
      <c r="P236" s="364"/>
      <c r="Q236" s="145"/>
      <c r="R236" s="362">
        <f>O236-G236</f>
        <v>11.799999999999997</v>
      </c>
      <c r="S236" s="363"/>
    </row>
    <row r="237" spans="1:19" s="65" customFormat="1" ht="12.75">
      <c r="A237" s="195">
        <v>2</v>
      </c>
      <c r="B237" s="193" t="s">
        <v>480</v>
      </c>
      <c r="C237" s="194" t="s">
        <v>27</v>
      </c>
      <c r="D237" s="197" t="s">
        <v>260</v>
      </c>
      <c r="E237" s="145"/>
      <c r="F237" s="82"/>
      <c r="G237" s="364">
        <v>55</v>
      </c>
      <c r="H237" s="364"/>
      <c r="I237" s="145"/>
      <c r="J237" s="193" t="s">
        <v>480</v>
      </c>
      <c r="K237" s="194" t="s">
        <v>27</v>
      </c>
      <c r="L237" s="194">
        <v>2</v>
      </c>
      <c r="M237" s="145"/>
      <c r="N237" s="82"/>
      <c r="O237" s="364">
        <v>60.13</v>
      </c>
      <c r="P237" s="364"/>
      <c r="Q237" s="145"/>
      <c r="R237" s="362">
        <f>O237-G237</f>
        <v>5.130000000000003</v>
      </c>
      <c r="S237" s="363"/>
    </row>
    <row r="238" spans="1:19" s="65" customFormat="1" ht="12.75">
      <c r="A238" s="195">
        <v>3</v>
      </c>
      <c r="B238" s="193" t="s">
        <v>480</v>
      </c>
      <c r="C238" s="194" t="s">
        <v>27</v>
      </c>
      <c r="D238" s="197" t="s">
        <v>482</v>
      </c>
      <c r="E238" s="145"/>
      <c r="F238" s="82"/>
      <c r="G238" s="364">
        <v>58</v>
      </c>
      <c r="H238" s="364"/>
      <c r="I238" s="145"/>
      <c r="J238" s="193" t="s">
        <v>480</v>
      </c>
      <c r="K238" s="194" t="s">
        <v>27</v>
      </c>
      <c r="L238" s="194">
        <v>3</v>
      </c>
      <c r="M238" s="145"/>
      <c r="N238" s="82"/>
      <c r="O238" s="364">
        <v>62.46</v>
      </c>
      <c r="P238" s="364"/>
      <c r="Q238" s="145"/>
      <c r="R238" s="362">
        <f>O238-G238</f>
        <v>4.460000000000001</v>
      </c>
      <c r="S238" s="363"/>
    </row>
    <row r="239" spans="1:19" s="65" customFormat="1" ht="12.75">
      <c r="A239" s="195">
        <v>4</v>
      </c>
      <c r="B239" s="193" t="s">
        <v>480</v>
      </c>
      <c r="C239" s="194" t="s">
        <v>27</v>
      </c>
      <c r="D239" s="197" t="s">
        <v>267</v>
      </c>
      <c r="E239" s="145"/>
      <c r="F239" s="82"/>
      <c r="G239" s="364">
        <v>60</v>
      </c>
      <c r="H239" s="364"/>
      <c r="I239" s="145"/>
      <c r="J239" s="193" t="s">
        <v>480</v>
      </c>
      <c r="K239" s="194" t="s">
        <v>27</v>
      </c>
      <c r="L239" s="194">
        <v>4</v>
      </c>
      <c r="M239" s="145"/>
      <c r="N239" s="82"/>
      <c r="O239" s="364">
        <v>62.09</v>
      </c>
      <c r="P239" s="364"/>
      <c r="Q239" s="145"/>
      <c r="R239" s="362">
        <f>O239-G239</f>
        <v>2.0900000000000034</v>
      </c>
      <c r="S239" s="363"/>
    </row>
    <row r="240" spans="1:19" s="65" customFormat="1" ht="12.75">
      <c r="A240" s="195">
        <v>5</v>
      </c>
      <c r="B240" s="193" t="s">
        <v>480</v>
      </c>
      <c r="C240" s="194" t="s">
        <v>27</v>
      </c>
      <c r="D240" s="197" t="s">
        <v>270</v>
      </c>
      <c r="E240" s="145"/>
      <c r="F240" s="82"/>
      <c r="G240" s="364">
        <v>50</v>
      </c>
      <c r="H240" s="364"/>
      <c r="I240" s="145"/>
      <c r="J240" s="193" t="s">
        <v>480</v>
      </c>
      <c r="K240" s="194" t="s">
        <v>27</v>
      </c>
      <c r="L240" s="194">
        <v>5</v>
      </c>
      <c r="M240" s="145"/>
      <c r="N240" s="82"/>
      <c r="O240" s="364">
        <v>52.73</v>
      </c>
      <c r="P240" s="364"/>
      <c r="Q240" s="145"/>
      <c r="R240" s="362">
        <f>O240-G240</f>
        <v>2.729999999999997</v>
      </c>
      <c r="S240" s="363"/>
    </row>
    <row r="241" spans="1:19" s="65" customFormat="1" ht="12.75">
      <c r="A241" s="195">
        <v>6</v>
      </c>
      <c r="B241" s="83"/>
      <c r="C241" s="83"/>
      <c r="D241" s="83"/>
      <c r="E241" s="145"/>
      <c r="F241" s="82"/>
      <c r="G241" s="83"/>
      <c r="H241" s="83"/>
      <c r="I241" s="145"/>
      <c r="J241" s="82"/>
      <c r="K241" s="83"/>
      <c r="L241" s="83"/>
      <c r="M241" s="145"/>
      <c r="N241" s="82"/>
      <c r="O241" s="83"/>
      <c r="P241" s="83"/>
      <c r="Q241" s="145"/>
      <c r="R241" s="365"/>
      <c r="S241" s="363"/>
    </row>
    <row r="242" spans="1:19" s="65" customFormat="1" ht="12.75">
      <c r="A242" s="195">
        <v>7</v>
      </c>
      <c r="B242" s="83"/>
      <c r="C242" s="83"/>
      <c r="D242" s="83"/>
      <c r="E242" s="145"/>
      <c r="F242" s="82"/>
      <c r="G242" s="83"/>
      <c r="H242" s="83"/>
      <c r="I242" s="145"/>
      <c r="J242" s="82"/>
      <c r="K242" s="83"/>
      <c r="L242" s="83"/>
      <c r="M242" s="145"/>
      <c r="N242" s="82"/>
      <c r="O242" s="83"/>
      <c r="P242" s="83"/>
      <c r="Q242" s="145"/>
      <c r="R242" s="365"/>
      <c r="S242" s="363"/>
    </row>
    <row r="243" spans="1:19" s="65" customFormat="1" ht="12.75">
      <c r="A243" s="195">
        <v>8</v>
      </c>
      <c r="B243" s="83"/>
      <c r="C243" s="83"/>
      <c r="D243" s="83"/>
      <c r="E243" s="145"/>
      <c r="F243" s="82"/>
      <c r="G243" s="83"/>
      <c r="H243" s="83"/>
      <c r="I243" s="145"/>
      <c r="J243" s="82"/>
      <c r="K243" s="83"/>
      <c r="L243" s="83"/>
      <c r="M243" s="145"/>
      <c r="N243" s="82"/>
      <c r="O243" s="83"/>
      <c r="P243" s="83"/>
      <c r="Q243" s="145"/>
      <c r="R243" s="365"/>
      <c r="S243" s="363"/>
    </row>
    <row r="244" spans="1:19" s="65" customFormat="1" ht="12.75">
      <c r="A244" s="82"/>
      <c r="B244" s="83"/>
      <c r="C244" s="83"/>
      <c r="D244" s="83"/>
      <c r="E244" s="145"/>
      <c r="F244" s="82"/>
      <c r="G244" s="83"/>
      <c r="H244" s="83"/>
      <c r="I244" s="145"/>
      <c r="J244" s="82"/>
      <c r="K244" s="83"/>
      <c r="L244" s="83"/>
      <c r="M244" s="145"/>
      <c r="N244" s="82"/>
      <c r="O244" s="83"/>
      <c r="P244" s="83"/>
      <c r="Q244" s="145"/>
      <c r="R244" s="365"/>
      <c r="S244" s="363"/>
    </row>
    <row r="245" spans="1:19" ht="12.75">
      <c r="A245" s="126"/>
      <c r="B245" s="127"/>
      <c r="C245" s="127"/>
      <c r="D245" s="127"/>
      <c r="E245" s="128"/>
      <c r="F245" s="126"/>
      <c r="G245" s="127"/>
      <c r="H245" s="127"/>
      <c r="I245" s="128"/>
      <c r="J245" s="126"/>
      <c r="K245" s="127"/>
      <c r="L245" s="127"/>
      <c r="M245" s="128"/>
      <c r="N245" s="126"/>
      <c r="O245" s="127"/>
      <c r="P245" s="127"/>
      <c r="Q245" s="128"/>
      <c r="R245" s="239"/>
      <c r="S245" s="241"/>
    </row>
    <row r="246" spans="1:19" ht="12.75">
      <c r="A246" s="126"/>
      <c r="B246" s="127"/>
      <c r="C246" s="127"/>
      <c r="D246" s="127"/>
      <c r="E246" s="128"/>
      <c r="F246" s="126"/>
      <c r="G246" s="127"/>
      <c r="H246" s="127"/>
      <c r="I246" s="128"/>
      <c r="J246" s="126"/>
      <c r="K246" s="127"/>
      <c r="L246" s="127"/>
      <c r="M246" s="128"/>
      <c r="N246" s="126"/>
      <c r="O246" s="127"/>
      <c r="P246" s="127"/>
      <c r="Q246" s="128"/>
      <c r="R246" s="239"/>
      <c r="S246" s="241"/>
    </row>
    <row r="247" spans="1:19" ht="12.75">
      <c r="A247" s="126" t="s">
        <v>252</v>
      </c>
      <c r="B247" s="127"/>
      <c r="C247" s="127"/>
      <c r="D247" s="127"/>
      <c r="E247" s="128"/>
      <c r="F247" s="126"/>
      <c r="G247" s="128"/>
      <c r="H247" s="361">
        <f>AVERAGE(G236:H243)</f>
        <v>54.8</v>
      </c>
      <c r="I247" s="241"/>
      <c r="J247" s="126" t="s">
        <v>252</v>
      </c>
      <c r="K247" s="127"/>
      <c r="L247" s="127"/>
      <c r="M247" s="128"/>
      <c r="N247" s="126"/>
      <c r="O247" s="128"/>
      <c r="P247" s="361">
        <f>AVERAGE(O236:P243)</f>
        <v>60.04200000000001</v>
      </c>
      <c r="Q247" s="241"/>
      <c r="R247" s="352">
        <f>AVERAGE(R236:S243)</f>
        <v>5.242</v>
      </c>
      <c r="S247" s="353"/>
    </row>
    <row r="248" spans="1:19" ht="12.75">
      <c r="A248" s="126" t="s">
        <v>253</v>
      </c>
      <c r="B248" s="127"/>
      <c r="C248" s="127"/>
      <c r="D248" s="127"/>
      <c r="E248" s="127"/>
      <c r="F248" s="127"/>
      <c r="G248" s="128"/>
      <c r="H248" s="361">
        <f>SUM(G236:H243)</f>
        <v>274</v>
      </c>
      <c r="I248" s="241"/>
      <c r="J248" s="126" t="s">
        <v>253</v>
      </c>
      <c r="K248" s="127"/>
      <c r="L248" s="127"/>
      <c r="M248" s="127"/>
      <c r="N248" s="127"/>
      <c r="O248" s="128"/>
      <c r="P248" s="361">
        <f>SUM(O236:P243)</f>
        <v>300.21000000000004</v>
      </c>
      <c r="Q248" s="241"/>
      <c r="R248" s="354"/>
      <c r="S248" s="355"/>
    </row>
    <row r="249" spans="1:19" ht="12.75">
      <c r="A249" s="12"/>
      <c r="B249" s="12"/>
      <c r="C249" s="12"/>
      <c r="D249" s="12"/>
      <c r="E249" s="12"/>
      <c r="F249" s="12"/>
      <c r="G249" s="12"/>
      <c r="H249" s="12"/>
      <c r="I249" s="12"/>
      <c r="J249" s="12"/>
      <c r="K249" s="12"/>
      <c r="L249" s="12"/>
      <c r="M249" s="12"/>
      <c r="N249" s="12"/>
      <c r="O249" s="12"/>
      <c r="P249" s="381" t="s">
        <v>594</v>
      </c>
      <c r="Q249" s="382"/>
      <c r="R249" s="377">
        <f>R247*20%</f>
        <v>1.0484</v>
      </c>
      <c r="S249" s="378"/>
    </row>
    <row r="250" spans="1:19" ht="12.75">
      <c r="A250" s="351" t="s">
        <v>255</v>
      </c>
      <c r="B250" s="351"/>
      <c r="C250" s="351"/>
      <c r="D250" s="12"/>
      <c r="E250" s="12"/>
      <c r="F250" s="12"/>
      <c r="G250" s="12"/>
      <c r="H250" s="12"/>
      <c r="I250" s="12"/>
      <c r="J250" s="12"/>
      <c r="K250" s="12"/>
      <c r="L250" s="12"/>
      <c r="M250" s="12"/>
      <c r="N250" s="12"/>
      <c r="O250" s="12"/>
      <c r="P250" s="383"/>
      <c r="Q250" s="384"/>
      <c r="R250" s="379"/>
      <c r="S250" s="380"/>
    </row>
    <row r="251" spans="1:17" ht="12.75">
      <c r="A251" s="351"/>
      <c r="B251" s="351"/>
      <c r="C251" s="351"/>
      <c r="D251" s="12"/>
      <c r="E251" s="12"/>
      <c r="F251" s="233"/>
      <c r="G251" s="233"/>
      <c r="H251" s="233"/>
      <c r="I251" s="233"/>
      <c r="J251" s="233"/>
      <c r="K251" s="233"/>
      <c r="L251" s="233"/>
      <c r="M251" s="233"/>
      <c r="N251" s="12"/>
      <c r="O251" s="233"/>
      <c r="P251" s="233"/>
      <c r="Q251" s="233"/>
    </row>
    <row r="252" spans="1:19" ht="12.75">
      <c r="A252" t="s">
        <v>227</v>
      </c>
      <c r="M252" s="12"/>
      <c r="N252" s="12"/>
      <c r="O252" s="133"/>
      <c r="P252" s="133"/>
      <c r="Q252" s="12"/>
      <c r="R252" s="12"/>
      <c r="S252" s="12"/>
    </row>
    <row r="254" ht="12.75">
      <c r="A254" t="s">
        <v>48</v>
      </c>
    </row>
    <row r="255" spans="2:7" ht="12.75">
      <c r="B255" t="s">
        <v>228</v>
      </c>
      <c r="G255" s="1">
        <v>10</v>
      </c>
    </row>
    <row r="256" spans="2:14" ht="12.75">
      <c r="B256" s="132">
        <v>0.036</v>
      </c>
      <c r="C256" s="1" t="s">
        <v>27</v>
      </c>
      <c r="D256" s="132">
        <v>0.04</v>
      </c>
      <c r="G256" s="1">
        <v>8</v>
      </c>
      <c r="N256" t="s">
        <v>229</v>
      </c>
    </row>
    <row r="257" spans="2:7" ht="12.75">
      <c r="B257" s="132">
        <v>0.026</v>
      </c>
      <c r="C257" s="1" t="s">
        <v>27</v>
      </c>
      <c r="D257" s="132">
        <v>0.0359</v>
      </c>
      <c r="G257" s="1">
        <v>6</v>
      </c>
    </row>
    <row r="258" spans="2:7" ht="12.75">
      <c r="B258" s="132">
        <v>0.016</v>
      </c>
      <c r="C258" s="1" t="s">
        <v>27</v>
      </c>
      <c r="D258" s="132">
        <v>0.0259</v>
      </c>
      <c r="G258" s="1">
        <v>4</v>
      </c>
    </row>
    <row r="259" spans="2:19" ht="12.75">
      <c r="B259" s="132">
        <v>0.015</v>
      </c>
      <c r="C259" s="1" t="s">
        <v>27</v>
      </c>
      <c r="D259" s="132">
        <v>0.0159</v>
      </c>
      <c r="G259" s="1">
        <v>1</v>
      </c>
      <c r="N259" s="358" t="s">
        <v>240</v>
      </c>
      <c r="O259" s="358"/>
      <c r="P259" s="358"/>
      <c r="Q259" s="358"/>
      <c r="R259" s="358"/>
      <c r="S259" s="358"/>
    </row>
    <row r="260" spans="14:19" ht="12.75">
      <c r="N260" s="356" t="s">
        <v>230</v>
      </c>
      <c r="O260" s="356"/>
      <c r="P260" s="356"/>
      <c r="Q260" s="356"/>
      <c r="R260" s="356"/>
      <c r="S260" s="356"/>
    </row>
    <row r="261" ht="12.75">
      <c r="A261" t="s">
        <v>231</v>
      </c>
    </row>
    <row r="264" ht="12.75">
      <c r="M264" t="s">
        <v>232</v>
      </c>
    </row>
    <row r="265" spans="1:6" ht="12.75">
      <c r="A265" s="358" t="s">
        <v>206</v>
      </c>
      <c r="B265" s="358"/>
      <c r="C265" s="358"/>
      <c r="D265" s="358"/>
      <c r="E265" s="358"/>
      <c r="F265" s="358"/>
    </row>
    <row r="266" spans="1:6" ht="12.75">
      <c r="A266" s="231" t="s">
        <v>207</v>
      </c>
      <c r="B266" s="231"/>
      <c r="C266" s="231"/>
      <c r="D266" s="231"/>
      <c r="E266" s="231"/>
      <c r="F266" s="231"/>
    </row>
    <row r="268" spans="12:17" ht="12.75">
      <c r="L268" s="357" t="s">
        <v>243</v>
      </c>
      <c r="M268" s="357"/>
      <c r="N268" s="357"/>
      <c r="O268" s="357"/>
      <c r="P268" s="357"/>
      <c r="Q268" s="357"/>
    </row>
    <row r="269" spans="12:17" ht="12.75">
      <c r="L269" s="231" t="s">
        <v>233</v>
      </c>
      <c r="M269" s="231"/>
      <c r="N269" s="231"/>
      <c r="O269" s="231"/>
      <c r="P269" s="231"/>
      <c r="Q269" s="231"/>
    </row>
    <row r="276" spans="1:19" ht="12.75">
      <c r="A276" s="231" t="s">
        <v>0</v>
      </c>
      <c r="B276" s="231"/>
      <c r="C276" s="231"/>
      <c r="D276" s="231"/>
      <c r="E276" s="231"/>
      <c r="F276" s="231"/>
      <c r="G276" s="231"/>
      <c r="H276" s="231"/>
      <c r="I276" s="231"/>
      <c r="J276" s="231"/>
      <c r="K276" s="231"/>
      <c r="L276" s="231"/>
      <c r="M276" s="231"/>
      <c r="N276" s="231"/>
      <c r="O276" s="231"/>
      <c r="P276" s="231"/>
      <c r="Q276" s="231"/>
      <c r="R276" s="231"/>
      <c r="S276" s="231"/>
    </row>
    <row r="277" spans="1:19" ht="12.75">
      <c r="A277" s="231" t="s">
        <v>1</v>
      </c>
      <c r="B277" s="231"/>
      <c r="C277" s="231"/>
      <c r="D277" s="231"/>
      <c r="E277" s="231"/>
      <c r="F277" s="231"/>
      <c r="G277" s="231"/>
      <c r="H277" s="231"/>
      <c r="I277" s="231"/>
      <c r="J277" s="231"/>
      <c r="K277" s="231"/>
      <c r="L277" s="231"/>
      <c r="M277" s="231"/>
      <c r="N277" s="231"/>
      <c r="O277" s="231"/>
      <c r="P277" s="231"/>
      <c r="Q277" s="231"/>
      <c r="R277" s="231"/>
      <c r="S277" s="231"/>
    </row>
    <row r="278" spans="1:19" ht="12.75">
      <c r="A278" s="231" t="s">
        <v>2</v>
      </c>
      <c r="B278" s="231"/>
      <c r="C278" s="231"/>
      <c r="D278" s="231"/>
      <c r="E278" s="231"/>
      <c r="F278" s="231"/>
      <c r="G278" s="231"/>
      <c r="H278" s="231"/>
      <c r="I278" s="231"/>
      <c r="J278" s="231"/>
      <c r="K278" s="231"/>
      <c r="L278" s="231"/>
      <c r="M278" s="231"/>
      <c r="N278" s="231"/>
      <c r="O278" s="231"/>
      <c r="P278" s="231"/>
      <c r="Q278" s="231"/>
      <c r="R278" s="231"/>
      <c r="S278" s="231"/>
    </row>
    <row r="279" spans="1:19" ht="12.75">
      <c r="A279" s="231" t="s">
        <v>3</v>
      </c>
      <c r="B279" s="231"/>
      <c r="C279" s="231"/>
      <c r="D279" s="231"/>
      <c r="E279" s="231"/>
      <c r="F279" s="231"/>
      <c r="G279" s="231"/>
      <c r="H279" s="231"/>
      <c r="I279" s="231"/>
      <c r="J279" s="231"/>
      <c r="K279" s="231"/>
      <c r="L279" s="231"/>
      <c r="M279" s="231"/>
      <c r="N279" s="231"/>
      <c r="O279" s="231"/>
      <c r="P279" s="231"/>
      <c r="Q279" s="231"/>
      <c r="R279" s="231"/>
      <c r="S279" s="231"/>
    </row>
    <row r="280" spans="1:19" ht="12.75">
      <c r="A280" s="231" t="s">
        <v>4</v>
      </c>
      <c r="B280" s="231"/>
      <c r="C280" s="231"/>
      <c r="D280" s="231"/>
      <c r="E280" s="231"/>
      <c r="F280" s="231"/>
      <c r="G280" s="231"/>
      <c r="H280" s="231"/>
      <c r="I280" s="231"/>
      <c r="J280" s="231"/>
      <c r="K280" s="231"/>
      <c r="L280" s="231"/>
      <c r="M280" s="231"/>
      <c r="N280" s="231"/>
      <c r="O280" s="231"/>
      <c r="P280" s="231"/>
      <c r="Q280" s="231"/>
      <c r="R280" s="231"/>
      <c r="S280" s="231"/>
    </row>
    <row r="282" spans="1:19" ht="12.75">
      <c r="A282" s="231" t="s">
        <v>38</v>
      </c>
      <c r="B282" s="231"/>
      <c r="C282" s="231"/>
      <c r="D282" s="231"/>
      <c r="E282" s="231"/>
      <c r="F282" s="231"/>
      <c r="G282" s="231"/>
      <c r="H282" s="231"/>
      <c r="I282" s="231"/>
      <c r="J282" s="231"/>
      <c r="K282" s="231"/>
      <c r="L282" s="231"/>
      <c r="M282" s="231"/>
      <c r="N282" s="231"/>
      <c r="O282" s="231"/>
      <c r="P282" s="231"/>
      <c r="Q282" s="231"/>
      <c r="R282" s="231"/>
      <c r="S282" s="231"/>
    </row>
    <row r="283" spans="1:19" ht="12.75">
      <c r="A283" s="231" t="s">
        <v>244</v>
      </c>
      <c r="B283" s="231"/>
      <c r="C283" s="231"/>
      <c r="D283" s="231"/>
      <c r="E283" s="231"/>
      <c r="F283" s="231"/>
      <c r="G283" s="231"/>
      <c r="H283" s="231"/>
      <c r="I283" s="231"/>
      <c r="J283" s="231"/>
      <c r="K283" s="231"/>
      <c r="L283" s="231"/>
      <c r="M283" s="231"/>
      <c r="N283" s="231"/>
      <c r="O283" s="231"/>
      <c r="P283" s="231"/>
      <c r="Q283" s="231"/>
      <c r="R283" s="231"/>
      <c r="S283" s="231"/>
    </row>
    <row r="284" spans="1:19" ht="12.75">
      <c r="A284" s="231" t="s">
        <v>245</v>
      </c>
      <c r="B284" s="231"/>
      <c r="C284" s="231"/>
      <c r="D284" s="231"/>
      <c r="E284" s="231"/>
      <c r="F284" s="231"/>
      <c r="G284" s="231"/>
      <c r="H284" s="231"/>
      <c r="I284" s="231"/>
      <c r="J284" s="231"/>
      <c r="K284" s="231"/>
      <c r="L284" s="231"/>
      <c r="M284" s="231"/>
      <c r="N284" s="231"/>
      <c r="O284" s="231"/>
      <c r="P284" s="231"/>
      <c r="Q284" s="231"/>
      <c r="R284" s="231"/>
      <c r="S284" s="231"/>
    </row>
    <row r="285" spans="1:19" ht="20.25">
      <c r="A285" s="375" t="s">
        <v>246</v>
      </c>
      <c r="B285" s="375"/>
      <c r="C285" s="375"/>
      <c r="D285" s="375"/>
      <c r="E285" s="375"/>
      <c r="F285" s="375"/>
      <c r="G285" s="375"/>
      <c r="H285" s="375"/>
      <c r="I285" s="375"/>
      <c r="J285" s="375"/>
      <c r="K285" s="375"/>
      <c r="L285" s="375"/>
      <c r="M285" s="375"/>
      <c r="N285" s="375"/>
      <c r="O285" s="375"/>
      <c r="P285" s="375"/>
      <c r="Q285" s="375"/>
      <c r="R285" s="375"/>
      <c r="S285" s="375"/>
    </row>
    <row r="287" spans="1:19" ht="12.75">
      <c r="A287" t="s">
        <v>225</v>
      </c>
      <c r="C287" s="366" t="s">
        <v>486</v>
      </c>
      <c r="D287" s="366"/>
      <c r="E287" s="366"/>
      <c r="F287" s="366"/>
      <c r="G287" s="366"/>
      <c r="H287" s="366"/>
      <c r="I287" s="12"/>
      <c r="K287" t="s">
        <v>226</v>
      </c>
      <c r="O287" s="366" t="s">
        <v>265</v>
      </c>
      <c r="P287" s="366"/>
      <c r="Q287" s="366"/>
      <c r="R287" s="366"/>
      <c r="S287" s="366"/>
    </row>
    <row r="289" spans="1:19" ht="12.75">
      <c r="A289" s="367" t="s">
        <v>247</v>
      </c>
      <c r="B289" s="368"/>
      <c r="C289" s="368"/>
      <c r="D289" s="368"/>
      <c r="E289" s="369"/>
      <c r="F289" s="367" t="s">
        <v>248</v>
      </c>
      <c r="G289" s="368"/>
      <c r="H289" s="368"/>
      <c r="I289" s="369"/>
      <c r="J289" s="367" t="s">
        <v>247</v>
      </c>
      <c r="K289" s="368"/>
      <c r="L289" s="368"/>
      <c r="M289" s="369"/>
      <c r="N289" s="367" t="s">
        <v>249</v>
      </c>
      <c r="O289" s="368"/>
      <c r="P289" s="368"/>
      <c r="Q289" s="369"/>
      <c r="R289" s="359" t="s">
        <v>250</v>
      </c>
      <c r="S289" s="360"/>
    </row>
    <row r="290" spans="1:19" ht="12.75">
      <c r="A290" s="370"/>
      <c r="B290" s="371"/>
      <c r="C290" s="371"/>
      <c r="D290" s="371"/>
      <c r="E290" s="372"/>
      <c r="F290" s="370"/>
      <c r="G290" s="371"/>
      <c r="H290" s="371"/>
      <c r="I290" s="372"/>
      <c r="J290" s="370"/>
      <c r="K290" s="371"/>
      <c r="L290" s="371"/>
      <c r="M290" s="372"/>
      <c r="N290" s="370"/>
      <c r="O290" s="371"/>
      <c r="P290" s="371"/>
      <c r="Q290" s="372"/>
      <c r="R290" s="373" t="s">
        <v>251</v>
      </c>
      <c r="S290" s="374"/>
    </row>
    <row r="291" spans="1:19" s="65" customFormat="1" ht="12.75">
      <c r="A291" s="195">
        <v>1</v>
      </c>
      <c r="B291" s="193" t="s">
        <v>485</v>
      </c>
      <c r="C291" s="194" t="s">
        <v>27</v>
      </c>
      <c r="D291" s="197" t="s">
        <v>259</v>
      </c>
      <c r="E291" s="145"/>
      <c r="F291" s="82"/>
      <c r="G291" s="364">
        <v>61.88</v>
      </c>
      <c r="H291" s="364"/>
      <c r="I291" s="145"/>
      <c r="J291" s="193" t="s">
        <v>485</v>
      </c>
      <c r="K291" s="194" t="s">
        <v>27</v>
      </c>
      <c r="L291" s="194">
        <v>1</v>
      </c>
      <c r="M291" s="145"/>
      <c r="N291" s="82"/>
      <c r="O291" s="364">
        <v>50.76</v>
      </c>
      <c r="P291" s="364"/>
      <c r="Q291" s="145"/>
      <c r="R291" s="362">
        <f>O291-G291</f>
        <v>-11.120000000000005</v>
      </c>
      <c r="S291" s="363"/>
    </row>
    <row r="292" spans="1:19" s="65" customFormat="1" ht="12.75">
      <c r="A292" s="195">
        <v>2</v>
      </c>
      <c r="B292" s="193" t="s">
        <v>485</v>
      </c>
      <c r="C292" s="194" t="s">
        <v>27</v>
      </c>
      <c r="D292" s="197" t="s">
        <v>260</v>
      </c>
      <c r="E292" s="145"/>
      <c r="F292" s="82"/>
      <c r="G292" s="364">
        <v>60.05</v>
      </c>
      <c r="H292" s="364"/>
      <c r="I292" s="145"/>
      <c r="J292" s="193" t="s">
        <v>485</v>
      </c>
      <c r="K292" s="194" t="s">
        <v>27</v>
      </c>
      <c r="L292" s="194">
        <v>2</v>
      </c>
      <c r="M292" s="145"/>
      <c r="N292" s="82"/>
      <c r="O292" s="364">
        <v>43.02</v>
      </c>
      <c r="P292" s="364"/>
      <c r="Q292" s="145"/>
      <c r="R292" s="362">
        <f>O292-G292</f>
        <v>-17.029999999999994</v>
      </c>
      <c r="S292" s="363"/>
    </row>
    <row r="293" spans="1:19" s="65" customFormat="1" ht="12.75">
      <c r="A293" s="195">
        <v>3</v>
      </c>
      <c r="B293" s="193" t="s">
        <v>485</v>
      </c>
      <c r="C293" s="194" t="s">
        <v>27</v>
      </c>
      <c r="D293" s="197" t="s">
        <v>482</v>
      </c>
      <c r="E293" s="145"/>
      <c r="F293" s="82"/>
      <c r="G293" s="364">
        <v>51.28</v>
      </c>
      <c r="H293" s="364"/>
      <c r="I293" s="145"/>
      <c r="J293" s="193"/>
      <c r="K293" s="194"/>
      <c r="L293" s="194"/>
      <c r="M293" s="145"/>
      <c r="N293" s="82"/>
      <c r="O293" s="364"/>
      <c r="P293" s="364"/>
      <c r="Q293" s="145"/>
      <c r="R293" s="362"/>
      <c r="S293" s="363"/>
    </row>
    <row r="294" spans="1:19" s="65" customFormat="1" ht="12.75">
      <c r="A294" s="195">
        <v>4</v>
      </c>
      <c r="B294" s="193"/>
      <c r="C294" s="194"/>
      <c r="D294" s="197"/>
      <c r="E294" s="145"/>
      <c r="F294" s="82"/>
      <c r="G294" s="364"/>
      <c r="H294" s="364"/>
      <c r="I294" s="145"/>
      <c r="J294" s="193" t="s">
        <v>485</v>
      </c>
      <c r="K294" s="194" t="s">
        <v>27</v>
      </c>
      <c r="L294" s="194">
        <v>3</v>
      </c>
      <c r="M294" s="145"/>
      <c r="N294" s="82"/>
      <c r="O294" s="364">
        <v>44.34</v>
      </c>
      <c r="P294" s="364"/>
      <c r="Q294" s="145"/>
      <c r="R294" s="362">
        <f>O294-G294</f>
        <v>44.34</v>
      </c>
      <c r="S294" s="363"/>
    </row>
    <row r="295" spans="1:19" s="65" customFormat="1" ht="12.75">
      <c r="A295" s="195">
        <v>5</v>
      </c>
      <c r="B295" s="193"/>
      <c r="C295" s="194"/>
      <c r="D295" s="197"/>
      <c r="E295" s="145"/>
      <c r="F295" s="82"/>
      <c r="G295" s="364"/>
      <c r="H295" s="364"/>
      <c r="I295" s="145"/>
      <c r="J295" s="193"/>
      <c r="K295" s="194"/>
      <c r="L295" s="194"/>
      <c r="M295" s="145"/>
      <c r="N295" s="82"/>
      <c r="O295" s="364"/>
      <c r="P295" s="364"/>
      <c r="Q295" s="145"/>
      <c r="R295" s="362"/>
      <c r="S295" s="363"/>
    </row>
    <row r="296" spans="1:19" s="65" customFormat="1" ht="12.75">
      <c r="A296" s="195">
        <v>6</v>
      </c>
      <c r="B296" s="83"/>
      <c r="C296" s="83"/>
      <c r="D296" s="83"/>
      <c r="E296" s="145"/>
      <c r="F296" s="82"/>
      <c r="G296" s="83"/>
      <c r="H296" s="83"/>
      <c r="I296" s="145"/>
      <c r="J296" s="82"/>
      <c r="K296" s="83"/>
      <c r="L296" s="83"/>
      <c r="M296" s="145"/>
      <c r="N296" s="82"/>
      <c r="O296" s="83"/>
      <c r="P296" s="83"/>
      <c r="Q296" s="145"/>
      <c r="R296" s="365"/>
      <c r="S296" s="363"/>
    </row>
    <row r="297" spans="1:19" s="65" customFormat="1" ht="12.75">
      <c r="A297" s="195">
        <v>7</v>
      </c>
      <c r="B297" s="83"/>
      <c r="C297" s="83"/>
      <c r="D297" s="83"/>
      <c r="E297" s="145"/>
      <c r="F297" s="82"/>
      <c r="G297" s="83"/>
      <c r="H297" s="83"/>
      <c r="I297" s="145"/>
      <c r="J297" s="82"/>
      <c r="K297" s="83"/>
      <c r="L297" s="83"/>
      <c r="M297" s="145"/>
      <c r="N297" s="82"/>
      <c r="O297" s="83"/>
      <c r="P297" s="83"/>
      <c r="Q297" s="145"/>
      <c r="R297" s="365"/>
      <c r="S297" s="363"/>
    </row>
    <row r="298" spans="1:19" s="65" customFormat="1" ht="12.75">
      <c r="A298" s="195">
        <v>8</v>
      </c>
      <c r="B298" s="83"/>
      <c r="C298" s="83"/>
      <c r="D298" s="83"/>
      <c r="E298" s="145"/>
      <c r="F298" s="82"/>
      <c r="G298" s="83"/>
      <c r="H298" s="83"/>
      <c r="I298" s="145"/>
      <c r="J298" s="82"/>
      <c r="K298" s="83"/>
      <c r="L298" s="83"/>
      <c r="M298" s="145"/>
      <c r="N298" s="82"/>
      <c r="O298" s="83"/>
      <c r="P298" s="83"/>
      <c r="Q298" s="145"/>
      <c r="R298" s="365"/>
      <c r="S298" s="363"/>
    </row>
    <row r="299" spans="1:19" ht="12.75">
      <c r="A299" s="82"/>
      <c r="B299" s="83"/>
      <c r="C299" s="83"/>
      <c r="D299" s="83"/>
      <c r="E299" s="145"/>
      <c r="F299" s="82"/>
      <c r="G299" s="83"/>
      <c r="H299" s="83"/>
      <c r="I299" s="145"/>
      <c r="J299" s="82"/>
      <c r="K299" s="83"/>
      <c r="L299" s="83"/>
      <c r="M299" s="145"/>
      <c r="N299" s="82"/>
      <c r="O299" s="83"/>
      <c r="P299" s="83"/>
      <c r="Q299" s="145"/>
      <c r="R299" s="365"/>
      <c r="S299" s="363"/>
    </row>
    <row r="300" spans="1:19" ht="12.75">
      <c r="A300" s="126"/>
      <c r="B300" s="127"/>
      <c r="C300" s="127"/>
      <c r="D300" s="127"/>
      <c r="E300" s="128"/>
      <c r="F300" s="126"/>
      <c r="G300" s="127"/>
      <c r="H300" s="127"/>
      <c r="I300" s="128"/>
      <c r="J300" s="126"/>
      <c r="K300" s="127"/>
      <c r="L300" s="127"/>
      <c r="M300" s="128"/>
      <c r="N300" s="126"/>
      <c r="O300" s="127"/>
      <c r="P300" s="127"/>
      <c r="Q300" s="128"/>
      <c r="R300" s="239"/>
      <c r="S300" s="241"/>
    </row>
    <row r="301" spans="1:19" s="65" customFormat="1" ht="12.75">
      <c r="A301" s="82"/>
      <c r="B301" s="83"/>
      <c r="C301" s="83"/>
      <c r="D301" s="83"/>
      <c r="E301" s="145"/>
      <c r="F301" s="82"/>
      <c r="G301" s="83"/>
      <c r="H301" s="83"/>
      <c r="I301" s="145"/>
      <c r="J301" s="82"/>
      <c r="K301" s="83"/>
      <c r="L301" s="83"/>
      <c r="M301" s="145"/>
      <c r="N301" s="82"/>
      <c r="O301" s="83"/>
      <c r="P301" s="83"/>
      <c r="Q301" s="145"/>
      <c r="R301" s="365"/>
      <c r="S301" s="363"/>
    </row>
    <row r="302" spans="1:19" s="65" customFormat="1" ht="12.75">
      <c r="A302" s="82" t="s">
        <v>252</v>
      </c>
      <c r="B302" s="83"/>
      <c r="C302" s="83"/>
      <c r="D302" s="83"/>
      <c r="E302" s="145"/>
      <c r="F302" s="82"/>
      <c r="G302" s="145"/>
      <c r="H302" s="390">
        <f>AVERAGE(G291:H298)</f>
        <v>57.73666666666667</v>
      </c>
      <c r="I302" s="363"/>
      <c r="J302" s="82" t="s">
        <v>252</v>
      </c>
      <c r="K302" s="83"/>
      <c r="L302" s="83"/>
      <c r="M302" s="145"/>
      <c r="N302" s="82"/>
      <c r="O302" s="145"/>
      <c r="P302" s="390">
        <f>AVERAGE(O291:P298)</f>
        <v>46.04</v>
      </c>
      <c r="Q302" s="363"/>
      <c r="R302" s="352">
        <f>AVERAGE(R291:S298)</f>
        <v>5.396666666666668</v>
      </c>
      <c r="S302" s="353"/>
    </row>
    <row r="303" spans="1:19" s="65" customFormat="1" ht="12.75">
      <c r="A303" s="82" t="s">
        <v>253</v>
      </c>
      <c r="B303" s="83"/>
      <c r="C303" s="83"/>
      <c r="D303" s="83"/>
      <c r="E303" s="83"/>
      <c r="F303" s="83"/>
      <c r="G303" s="145"/>
      <c r="H303" s="390">
        <f>SUM(G291:H298)</f>
        <v>173.21</v>
      </c>
      <c r="I303" s="363"/>
      <c r="J303" s="82" t="s">
        <v>253</v>
      </c>
      <c r="K303" s="83"/>
      <c r="L303" s="83"/>
      <c r="M303" s="83"/>
      <c r="N303" s="83"/>
      <c r="O303" s="145"/>
      <c r="P303" s="390">
        <f>SUM(O291:P298)</f>
        <v>138.12</v>
      </c>
      <c r="Q303" s="363"/>
      <c r="R303" s="354"/>
      <c r="S303" s="355"/>
    </row>
    <row r="304" spans="1:19" ht="12.75">
      <c r="A304" s="12"/>
      <c r="B304" s="12"/>
      <c r="C304" s="12"/>
      <c r="D304" s="12"/>
      <c r="E304" s="12"/>
      <c r="F304" s="12"/>
      <c r="G304" s="12"/>
      <c r="H304" s="12"/>
      <c r="I304" s="12"/>
      <c r="J304" s="12"/>
      <c r="K304" s="12"/>
      <c r="L304" s="12"/>
      <c r="M304" s="12"/>
      <c r="N304" s="12"/>
      <c r="O304" s="12"/>
      <c r="P304" s="381" t="s">
        <v>594</v>
      </c>
      <c r="Q304" s="382"/>
      <c r="R304" s="377">
        <f>R302*20%</f>
        <v>1.0793333333333337</v>
      </c>
      <c r="S304" s="378"/>
    </row>
    <row r="305" spans="1:19" ht="12.75">
      <c r="A305" s="351" t="s">
        <v>255</v>
      </c>
      <c r="B305" s="351"/>
      <c r="C305" s="351"/>
      <c r="D305" s="12"/>
      <c r="E305" s="12"/>
      <c r="F305" s="12"/>
      <c r="G305" s="12"/>
      <c r="H305" s="12"/>
      <c r="I305" s="12"/>
      <c r="J305" s="12"/>
      <c r="K305" s="12"/>
      <c r="L305" s="12"/>
      <c r="M305" s="12"/>
      <c r="N305" s="12"/>
      <c r="O305" s="12"/>
      <c r="P305" s="383"/>
      <c r="Q305" s="384"/>
      <c r="R305" s="379"/>
      <c r="S305" s="380"/>
    </row>
    <row r="306" spans="1:17" ht="12.75">
      <c r="A306" s="351"/>
      <c r="B306" s="351"/>
      <c r="C306" s="351"/>
      <c r="D306" s="12"/>
      <c r="E306" s="12"/>
      <c r="F306" s="233"/>
      <c r="G306" s="233"/>
      <c r="H306" s="233"/>
      <c r="I306" s="233"/>
      <c r="J306" s="233"/>
      <c r="K306" s="233"/>
      <c r="L306" s="233"/>
      <c r="M306" s="233"/>
      <c r="N306" s="12"/>
      <c r="O306" s="233"/>
      <c r="P306" s="233"/>
      <c r="Q306" s="233"/>
    </row>
    <row r="307" spans="1:19" ht="12.75">
      <c r="A307" t="s">
        <v>227</v>
      </c>
      <c r="M307" s="12"/>
      <c r="N307" s="12"/>
      <c r="O307" s="133"/>
      <c r="P307" s="133"/>
      <c r="Q307" s="12"/>
      <c r="R307" s="12"/>
      <c r="S307" s="12"/>
    </row>
    <row r="309" ht="12.75">
      <c r="A309" t="s">
        <v>48</v>
      </c>
    </row>
    <row r="310" spans="2:7" ht="12.75">
      <c r="B310" t="s">
        <v>228</v>
      </c>
      <c r="G310" s="1">
        <v>10</v>
      </c>
    </row>
    <row r="311" spans="2:14" ht="12.75">
      <c r="B311" s="132">
        <v>0.036</v>
      </c>
      <c r="C311" s="1" t="s">
        <v>27</v>
      </c>
      <c r="D311" s="132">
        <v>0.04</v>
      </c>
      <c r="G311" s="1">
        <v>8</v>
      </c>
      <c r="N311" t="s">
        <v>229</v>
      </c>
    </row>
    <row r="312" spans="2:7" ht="12.75">
      <c r="B312" s="132">
        <v>0.026</v>
      </c>
      <c r="C312" s="1" t="s">
        <v>27</v>
      </c>
      <c r="D312" s="132">
        <v>0.0359</v>
      </c>
      <c r="G312" s="1">
        <v>6</v>
      </c>
    </row>
    <row r="313" spans="2:7" ht="12.75">
      <c r="B313" s="132">
        <v>0.016</v>
      </c>
      <c r="C313" s="1" t="s">
        <v>27</v>
      </c>
      <c r="D313" s="132">
        <v>0.0259</v>
      </c>
      <c r="G313" s="1">
        <v>4</v>
      </c>
    </row>
    <row r="314" spans="2:19" ht="12.75">
      <c r="B314" s="132">
        <v>0.015</v>
      </c>
      <c r="C314" s="1" t="s">
        <v>27</v>
      </c>
      <c r="D314" s="132">
        <v>0.0159</v>
      </c>
      <c r="G314" s="1">
        <v>1</v>
      </c>
      <c r="N314" s="358" t="s">
        <v>486</v>
      </c>
      <c r="O314" s="358"/>
      <c r="P314" s="358"/>
      <c r="Q314" s="358"/>
      <c r="R314" s="358"/>
      <c r="S314" s="358"/>
    </row>
    <row r="315" spans="14:19" ht="12.75">
      <c r="N315" s="356" t="s">
        <v>230</v>
      </c>
      <c r="O315" s="356"/>
      <c r="P315" s="356"/>
      <c r="Q315" s="356"/>
      <c r="R315" s="356"/>
      <c r="S315" s="356"/>
    </row>
    <row r="316" ht="12.75">
      <c r="A316" t="s">
        <v>231</v>
      </c>
    </row>
    <row r="319" ht="12.75">
      <c r="M319" t="s">
        <v>232</v>
      </c>
    </row>
    <row r="320" spans="1:6" ht="12.75">
      <c r="A320" s="358" t="s">
        <v>486</v>
      </c>
      <c r="B320" s="358"/>
      <c r="C320" s="358"/>
      <c r="D320" s="358"/>
      <c r="E320" s="358"/>
      <c r="F320" s="358"/>
    </row>
    <row r="321" spans="1:6" ht="12.75">
      <c r="A321" s="231" t="s">
        <v>487</v>
      </c>
      <c r="B321" s="231"/>
      <c r="C321" s="231"/>
      <c r="D321" s="231"/>
      <c r="E321" s="231"/>
      <c r="F321" s="231"/>
    </row>
    <row r="323" spans="12:17" ht="12.75">
      <c r="L323" s="357" t="s">
        <v>243</v>
      </c>
      <c r="M323" s="357"/>
      <c r="N323" s="357"/>
      <c r="O323" s="357"/>
      <c r="P323" s="357"/>
      <c r="Q323" s="357"/>
    </row>
    <row r="324" spans="12:17" ht="12.75">
      <c r="L324" s="231" t="s">
        <v>233</v>
      </c>
      <c r="M324" s="231"/>
      <c r="N324" s="231"/>
      <c r="O324" s="231"/>
      <c r="P324" s="231"/>
      <c r="Q324" s="231"/>
    </row>
    <row r="331" spans="1:19" ht="12.75">
      <c r="A331" s="231" t="s">
        <v>0</v>
      </c>
      <c r="B331" s="231"/>
      <c r="C331" s="231"/>
      <c r="D331" s="231"/>
      <c r="E331" s="231"/>
      <c r="F331" s="231"/>
      <c r="G331" s="231"/>
      <c r="H331" s="231"/>
      <c r="I331" s="231"/>
      <c r="J331" s="231"/>
      <c r="K331" s="231"/>
      <c r="L331" s="231"/>
      <c r="M331" s="231"/>
      <c r="N331" s="231"/>
      <c r="O331" s="231"/>
      <c r="P331" s="231"/>
      <c r="Q331" s="231"/>
      <c r="R331" s="231"/>
      <c r="S331" s="231"/>
    </row>
    <row r="332" spans="1:19" ht="12.75">
      <c r="A332" s="231" t="s">
        <v>1</v>
      </c>
      <c r="B332" s="231"/>
      <c r="C332" s="231"/>
      <c r="D332" s="231"/>
      <c r="E332" s="231"/>
      <c r="F332" s="231"/>
      <c r="G332" s="231"/>
      <c r="H332" s="231"/>
      <c r="I332" s="231"/>
      <c r="J332" s="231"/>
      <c r="K332" s="231"/>
      <c r="L332" s="231"/>
      <c r="M332" s="231"/>
      <c r="N332" s="231"/>
      <c r="O332" s="231"/>
      <c r="P332" s="231"/>
      <c r="Q332" s="231"/>
      <c r="R332" s="231"/>
      <c r="S332" s="231"/>
    </row>
    <row r="333" spans="1:19" ht="12.75">
      <c r="A333" s="231" t="s">
        <v>2</v>
      </c>
      <c r="B333" s="231"/>
      <c r="C333" s="231"/>
      <c r="D333" s="231"/>
      <c r="E333" s="231"/>
      <c r="F333" s="231"/>
      <c r="G333" s="231"/>
      <c r="H333" s="231"/>
      <c r="I333" s="231"/>
      <c r="J333" s="231"/>
      <c r="K333" s="231"/>
      <c r="L333" s="231"/>
      <c r="M333" s="231"/>
      <c r="N333" s="231"/>
      <c r="O333" s="231"/>
      <c r="P333" s="231"/>
      <c r="Q333" s="231"/>
      <c r="R333" s="231"/>
      <c r="S333" s="231"/>
    </row>
    <row r="334" spans="1:19" ht="12.75">
      <c r="A334" s="231" t="s">
        <v>3</v>
      </c>
      <c r="B334" s="231"/>
      <c r="C334" s="231"/>
      <c r="D334" s="231"/>
      <c r="E334" s="231"/>
      <c r="F334" s="231"/>
      <c r="G334" s="231"/>
      <c r="H334" s="231"/>
      <c r="I334" s="231"/>
      <c r="J334" s="231"/>
      <c r="K334" s="231"/>
      <c r="L334" s="231"/>
      <c r="M334" s="231"/>
      <c r="N334" s="231"/>
      <c r="O334" s="231"/>
      <c r="P334" s="231"/>
      <c r="Q334" s="231"/>
      <c r="R334" s="231"/>
      <c r="S334" s="231"/>
    </row>
    <row r="335" spans="1:19" ht="12.75">
      <c r="A335" s="231" t="s">
        <v>4</v>
      </c>
      <c r="B335" s="231"/>
      <c r="C335" s="231"/>
      <c r="D335" s="231"/>
      <c r="E335" s="231"/>
      <c r="F335" s="231"/>
      <c r="G335" s="231"/>
      <c r="H335" s="231"/>
      <c r="I335" s="231"/>
      <c r="J335" s="231"/>
      <c r="K335" s="231"/>
      <c r="L335" s="231"/>
      <c r="M335" s="231"/>
      <c r="N335" s="231"/>
      <c r="O335" s="231"/>
      <c r="P335" s="231"/>
      <c r="Q335" s="231"/>
      <c r="R335" s="231"/>
      <c r="S335" s="231"/>
    </row>
    <row r="337" spans="1:19" ht="12.75">
      <c r="A337" s="231" t="s">
        <v>38</v>
      </c>
      <c r="B337" s="231"/>
      <c r="C337" s="231"/>
      <c r="D337" s="231"/>
      <c r="E337" s="231"/>
      <c r="F337" s="231"/>
      <c r="G337" s="231"/>
      <c r="H337" s="231"/>
      <c r="I337" s="231"/>
      <c r="J337" s="231"/>
      <c r="K337" s="231"/>
      <c r="L337" s="231"/>
      <c r="M337" s="231"/>
      <c r="N337" s="231"/>
      <c r="O337" s="231"/>
      <c r="P337" s="231"/>
      <c r="Q337" s="231"/>
      <c r="R337" s="231"/>
      <c r="S337" s="231"/>
    </row>
    <row r="338" spans="1:19" ht="12.75">
      <c r="A338" s="231" t="s">
        <v>244</v>
      </c>
      <c r="B338" s="231"/>
      <c r="C338" s="231"/>
      <c r="D338" s="231"/>
      <c r="E338" s="231"/>
      <c r="F338" s="231"/>
      <c r="G338" s="231"/>
      <c r="H338" s="231"/>
      <c r="I338" s="231"/>
      <c r="J338" s="231"/>
      <c r="K338" s="231"/>
      <c r="L338" s="231"/>
      <c r="M338" s="231"/>
      <c r="N338" s="231"/>
      <c r="O338" s="231"/>
      <c r="P338" s="231"/>
      <c r="Q338" s="231"/>
      <c r="R338" s="231"/>
      <c r="S338" s="231"/>
    </row>
    <row r="339" spans="1:19" ht="12.75">
      <c r="A339" s="231" t="s">
        <v>245</v>
      </c>
      <c r="B339" s="231"/>
      <c r="C339" s="231"/>
      <c r="D339" s="231"/>
      <c r="E339" s="231"/>
      <c r="F339" s="231"/>
      <c r="G339" s="231"/>
      <c r="H339" s="231"/>
      <c r="I339" s="231"/>
      <c r="J339" s="231"/>
      <c r="K339" s="231"/>
      <c r="L339" s="231"/>
      <c r="M339" s="231"/>
      <c r="N339" s="231"/>
      <c r="O339" s="231"/>
      <c r="P339" s="231"/>
      <c r="Q339" s="231"/>
      <c r="R339" s="231"/>
      <c r="S339" s="231"/>
    </row>
    <row r="340" spans="1:19" ht="20.25">
      <c r="A340" s="375" t="s">
        <v>246</v>
      </c>
      <c r="B340" s="375"/>
      <c r="C340" s="375"/>
      <c r="D340" s="375"/>
      <c r="E340" s="375"/>
      <c r="F340" s="375"/>
      <c r="G340" s="375"/>
      <c r="H340" s="375"/>
      <c r="I340" s="375"/>
      <c r="J340" s="375"/>
      <c r="K340" s="375"/>
      <c r="L340" s="375"/>
      <c r="M340" s="375"/>
      <c r="N340" s="375"/>
      <c r="O340" s="375"/>
      <c r="P340" s="375"/>
      <c r="Q340" s="375"/>
      <c r="R340" s="375"/>
      <c r="S340" s="375"/>
    </row>
    <row r="342" spans="1:19" ht="12.75">
      <c r="A342" t="s">
        <v>225</v>
      </c>
      <c r="C342" s="366" t="s">
        <v>625</v>
      </c>
      <c r="D342" s="366"/>
      <c r="E342" s="366"/>
      <c r="F342" s="366"/>
      <c r="G342" s="366"/>
      <c r="H342" s="366"/>
      <c r="I342" s="12"/>
      <c r="K342" t="s">
        <v>226</v>
      </c>
      <c r="O342" s="366" t="s">
        <v>254</v>
      </c>
      <c r="P342" s="366"/>
      <c r="Q342" s="366"/>
      <c r="R342" s="366"/>
      <c r="S342" s="366"/>
    </row>
    <row r="344" spans="1:19" ht="12.75">
      <c r="A344" s="367" t="s">
        <v>247</v>
      </c>
      <c r="B344" s="368"/>
      <c r="C344" s="368"/>
      <c r="D344" s="368"/>
      <c r="E344" s="369"/>
      <c r="F344" s="367" t="s">
        <v>248</v>
      </c>
      <c r="G344" s="368"/>
      <c r="H344" s="368"/>
      <c r="I344" s="369"/>
      <c r="J344" s="367" t="s">
        <v>247</v>
      </c>
      <c r="K344" s="368"/>
      <c r="L344" s="368"/>
      <c r="M344" s="369"/>
      <c r="N344" s="367" t="s">
        <v>249</v>
      </c>
      <c r="O344" s="368"/>
      <c r="P344" s="368"/>
      <c r="Q344" s="369"/>
      <c r="R344" s="359" t="s">
        <v>250</v>
      </c>
      <c r="S344" s="360"/>
    </row>
    <row r="345" spans="1:19" ht="12.75">
      <c r="A345" s="370"/>
      <c r="B345" s="371"/>
      <c r="C345" s="371"/>
      <c r="D345" s="371"/>
      <c r="E345" s="372"/>
      <c r="F345" s="370"/>
      <c r="G345" s="371"/>
      <c r="H345" s="371"/>
      <c r="I345" s="372"/>
      <c r="J345" s="370"/>
      <c r="K345" s="371"/>
      <c r="L345" s="371"/>
      <c r="M345" s="372"/>
      <c r="N345" s="370"/>
      <c r="O345" s="371"/>
      <c r="P345" s="371"/>
      <c r="Q345" s="372"/>
      <c r="R345" s="373" t="s">
        <v>251</v>
      </c>
      <c r="S345" s="374"/>
    </row>
    <row r="346" spans="1:19" ht="12.75">
      <c r="A346" s="195">
        <v>1</v>
      </c>
      <c r="B346" s="134" t="s">
        <v>626</v>
      </c>
      <c r="C346" s="194" t="s">
        <v>27</v>
      </c>
      <c r="D346" s="228" t="s">
        <v>259</v>
      </c>
      <c r="E346" s="145"/>
      <c r="F346" s="82"/>
      <c r="G346" s="364">
        <v>73</v>
      </c>
      <c r="H346" s="364"/>
      <c r="I346" s="145"/>
      <c r="J346" s="134" t="s">
        <v>626</v>
      </c>
      <c r="K346" s="194" t="s">
        <v>27</v>
      </c>
      <c r="L346" s="194">
        <v>1</v>
      </c>
      <c r="M346" s="145"/>
      <c r="N346" s="82"/>
      <c r="O346" s="364">
        <v>74.19</v>
      </c>
      <c r="P346" s="364"/>
      <c r="Q346" s="145"/>
      <c r="R346" s="362">
        <f>O346-G346</f>
        <v>1.1899999999999977</v>
      </c>
      <c r="S346" s="363"/>
    </row>
    <row r="347" spans="1:19" ht="12.75">
      <c r="A347" s="195">
        <v>2</v>
      </c>
      <c r="B347" s="134" t="s">
        <v>626</v>
      </c>
      <c r="C347" s="194" t="s">
        <v>27</v>
      </c>
      <c r="D347" s="197" t="s">
        <v>260</v>
      </c>
      <c r="E347" s="145"/>
      <c r="F347" s="82"/>
      <c r="G347" s="364">
        <v>64.06</v>
      </c>
      <c r="H347" s="364"/>
      <c r="I347" s="145"/>
      <c r="J347" s="134" t="s">
        <v>626</v>
      </c>
      <c r="K347" s="194" t="s">
        <v>27</v>
      </c>
      <c r="L347" s="194">
        <v>2</v>
      </c>
      <c r="M347" s="145"/>
      <c r="N347" s="82"/>
      <c r="O347" s="364">
        <v>63.19</v>
      </c>
      <c r="P347" s="364"/>
      <c r="Q347" s="145"/>
      <c r="R347" s="362">
        <f>O347-G347</f>
        <v>-0.8700000000000045</v>
      </c>
      <c r="S347" s="363"/>
    </row>
    <row r="348" spans="1:19" ht="12.75">
      <c r="A348" s="195">
        <v>3</v>
      </c>
      <c r="B348" s="193"/>
      <c r="C348" s="194"/>
      <c r="D348" s="197"/>
      <c r="E348" s="145"/>
      <c r="F348" s="82"/>
      <c r="G348" s="364"/>
      <c r="H348" s="364"/>
      <c r="I348" s="145"/>
      <c r="J348" s="193"/>
      <c r="K348" s="194"/>
      <c r="L348" s="194"/>
      <c r="M348" s="145"/>
      <c r="N348" s="82"/>
      <c r="O348" s="364"/>
      <c r="P348" s="364"/>
      <c r="Q348" s="145"/>
      <c r="R348" s="362"/>
      <c r="S348" s="363"/>
    </row>
    <row r="349" spans="1:19" ht="12.75">
      <c r="A349" s="195">
        <v>4</v>
      </c>
      <c r="B349" s="193"/>
      <c r="C349" s="194"/>
      <c r="D349" s="197"/>
      <c r="E349" s="145"/>
      <c r="F349" s="82"/>
      <c r="G349" s="364"/>
      <c r="H349" s="364"/>
      <c r="I349" s="145"/>
      <c r="J349" s="193"/>
      <c r="K349" s="194"/>
      <c r="L349" s="194"/>
      <c r="M349" s="145"/>
      <c r="N349" s="82"/>
      <c r="O349" s="364"/>
      <c r="P349" s="364"/>
      <c r="Q349" s="145"/>
      <c r="R349" s="362"/>
      <c r="S349" s="363"/>
    </row>
    <row r="350" spans="1:19" ht="12.75">
      <c r="A350" s="195">
        <v>5</v>
      </c>
      <c r="B350" s="193"/>
      <c r="C350" s="194"/>
      <c r="D350" s="197"/>
      <c r="E350" s="145"/>
      <c r="F350" s="82"/>
      <c r="G350" s="364"/>
      <c r="H350" s="364"/>
      <c r="I350" s="145"/>
      <c r="J350" s="193"/>
      <c r="K350" s="194"/>
      <c r="L350" s="194"/>
      <c r="M350" s="145"/>
      <c r="N350" s="82"/>
      <c r="O350" s="364"/>
      <c r="P350" s="364"/>
      <c r="Q350" s="145"/>
      <c r="R350" s="362"/>
      <c r="S350" s="363"/>
    </row>
    <row r="351" spans="1:19" ht="12.75">
      <c r="A351" s="195">
        <v>6</v>
      </c>
      <c r="B351" s="83"/>
      <c r="C351" s="83"/>
      <c r="D351" s="83"/>
      <c r="E351" s="145"/>
      <c r="F351" s="82"/>
      <c r="G351" s="83"/>
      <c r="H351" s="83"/>
      <c r="I351" s="145"/>
      <c r="J351" s="82"/>
      <c r="K351" s="83"/>
      <c r="L351" s="83"/>
      <c r="M351" s="145"/>
      <c r="N351" s="82"/>
      <c r="O351" s="83"/>
      <c r="P351" s="83"/>
      <c r="Q351" s="145"/>
      <c r="R351" s="365"/>
      <c r="S351" s="363"/>
    </row>
    <row r="352" spans="1:19" ht="12.75">
      <c r="A352" s="195">
        <v>7</v>
      </c>
      <c r="B352" s="83"/>
      <c r="C352" s="83"/>
      <c r="D352" s="83"/>
      <c r="E352" s="145"/>
      <c r="F352" s="82"/>
      <c r="G352" s="83"/>
      <c r="H352" s="83"/>
      <c r="I352" s="145"/>
      <c r="J352" s="82"/>
      <c r="K352" s="83"/>
      <c r="L352" s="83"/>
      <c r="M352" s="145"/>
      <c r="N352" s="82"/>
      <c r="O352" s="83"/>
      <c r="P352" s="83"/>
      <c r="Q352" s="145"/>
      <c r="R352" s="365"/>
      <c r="S352" s="363"/>
    </row>
    <row r="353" spans="1:19" ht="12.75">
      <c r="A353" s="195">
        <v>8</v>
      </c>
      <c r="B353" s="83"/>
      <c r="C353" s="83"/>
      <c r="D353" s="83"/>
      <c r="E353" s="145"/>
      <c r="F353" s="82"/>
      <c r="G353" s="83"/>
      <c r="H353" s="83"/>
      <c r="I353" s="145"/>
      <c r="J353" s="82"/>
      <c r="K353" s="83"/>
      <c r="L353" s="83"/>
      <c r="M353" s="145"/>
      <c r="N353" s="82"/>
      <c r="O353" s="83"/>
      <c r="P353" s="83"/>
      <c r="Q353" s="145"/>
      <c r="R353" s="365"/>
      <c r="S353" s="363"/>
    </row>
    <row r="354" spans="1:19" ht="12.75">
      <c r="A354" s="82"/>
      <c r="B354" s="83"/>
      <c r="C354" s="83"/>
      <c r="D354" s="83"/>
      <c r="E354" s="145"/>
      <c r="F354" s="82"/>
      <c r="G354" s="83"/>
      <c r="H354" s="83"/>
      <c r="I354" s="145"/>
      <c r="J354" s="82"/>
      <c r="K354" s="83"/>
      <c r="L354" s="83"/>
      <c r="M354" s="145"/>
      <c r="N354" s="82"/>
      <c r="O354" s="83"/>
      <c r="P354" s="83"/>
      <c r="Q354" s="145"/>
      <c r="R354" s="365"/>
      <c r="S354" s="363"/>
    </row>
    <row r="355" spans="1:19" ht="12.75">
      <c r="A355" s="126"/>
      <c r="B355" s="127"/>
      <c r="C355" s="127"/>
      <c r="D355" s="127"/>
      <c r="E355" s="128"/>
      <c r="F355" s="126"/>
      <c r="G355" s="127"/>
      <c r="H355" s="127"/>
      <c r="I355" s="128"/>
      <c r="J355" s="126"/>
      <c r="K355" s="127"/>
      <c r="L355" s="127"/>
      <c r="M355" s="128"/>
      <c r="N355" s="126"/>
      <c r="O355" s="127"/>
      <c r="P355" s="127"/>
      <c r="Q355" s="128"/>
      <c r="R355" s="239"/>
      <c r="S355" s="241"/>
    </row>
    <row r="356" spans="1:19" ht="12.75">
      <c r="A356" s="82"/>
      <c r="B356" s="83"/>
      <c r="C356" s="83"/>
      <c r="D356" s="83"/>
      <c r="E356" s="145"/>
      <c r="F356" s="82"/>
      <c r="G356" s="83"/>
      <c r="H356" s="83"/>
      <c r="I356" s="145"/>
      <c r="J356" s="82"/>
      <c r="K356" s="83"/>
      <c r="L356" s="83"/>
      <c r="M356" s="145"/>
      <c r="N356" s="82"/>
      <c r="O356" s="83"/>
      <c r="P356" s="83"/>
      <c r="Q356" s="145"/>
      <c r="R356" s="365"/>
      <c r="S356" s="363"/>
    </row>
    <row r="357" spans="1:19" ht="12.75">
      <c r="A357" s="82" t="s">
        <v>252</v>
      </c>
      <c r="B357" s="83"/>
      <c r="C357" s="83"/>
      <c r="D357" s="83"/>
      <c r="E357" s="145"/>
      <c r="F357" s="82"/>
      <c r="G357" s="145"/>
      <c r="H357" s="390">
        <f>AVERAGE(G346:H353)</f>
        <v>68.53</v>
      </c>
      <c r="I357" s="363"/>
      <c r="J357" s="82" t="s">
        <v>252</v>
      </c>
      <c r="K357" s="83"/>
      <c r="L357" s="83"/>
      <c r="M357" s="145"/>
      <c r="N357" s="82"/>
      <c r="O357" s="145"/>
      <c r="P357" s="390">
        <f>AVERAGE(O346:P353)</f>
        <v>68.69</v>
      </c>
      <c r="Q357" s="363"/>
      <c r="R357" s="352">
        <f>AVERAGE(R346:S353)</f>
        <v>0.1599999999999966</v>
      </c>
      <c r="S357" s="353"/>
    </row>
    <row r="358" spans="1:19" ht="12.75">
      <c r="A358" s="82" t="s">
        <v>253</v>
      </c>
      <c r="B358" s="83"/>
      <c r="C358" s="83"/>
      <c r="D358" s="83"/>
      <c r="E358" s="83"/>
      <c r="F358" s="83"/>
      <c r="G358" s="145"/>
      <c r="H358" s="390">
        <f>SUM(G346:H353)</f>
        <v>137.06</v>
      </c>
      <c r="I358" s="363"/>
      <c r="J358" s="82" t="s">
        <v>253</v>
      </c>
      <c r="K358" s="83"/>
      <c r="L358" s="83"/>
      <c r="M358" s="83"/>
      <c r="N358" s="83"/>
      <c r="O358" s="145"/>
      <c r="P358" s="390">
        <f>SUM(O346:P353)</f>
        <v>137.38</v>
      </c>
      <c r="Q358" s="363"/>
      <c r="R358" s="354"/>
      <c r="S358" s="355"/>
    </row>
    <row r="359" spans="1:19" ht="12.75">
      <c r="A359" s="12"/>
      <c r="B359" s="12"/>
      <c r="C359" s="12"/>
      <c r="D359" s="12"/>
      <c r="E359" s="12"/>
      <c r="F359" s="12"/>
      <c r="G359" s="12"/>
      <c r="H359" s="12"/>
      <c r="I359" s="12"/>
      <c r="J359" s="12"/>
      <c r="K359" s="12"/>
      <c r="L359" s="12"/>
      <c r="M359" s="12"/>
      <c r="N359" s="12"/>
      <c r="O359" s="12"/>
      <c r="P359" s="381" t="s">
        <v>594</v>
      </c>
      <c r="Q359" s="382"/>
      <c r="R359" s="377">
        <f>R357*20%</f>
        <v>0.03199999999999932</v>
      </c>
      <c r="S359" s="378"/>
    </row>
    <row r="360" spans="1:19" ht="12.75">
      <c r="A360" s="351" t="s">
        <v>255</v>
      </c>
      <c r="B360" s="351"/>
      <c r="C360" s="351"/>
      <c r="D360" s="12"/>
      <c r="E360" s="12"/>
      <c r="F360" s="12"/>
      <c r="G360" s="12"/>
      <c r="H360" s="12"/>
      <c r="I360" s="12"/>
      <c r="J360" s="12"/>
      <c r="K360" s="12"/>
      <c r="L360" s="12"/>
      <c r="M360" s="12"/>
      <c r="N360" s="12"/>
      <c r="O360" s="12"/>
      <c r="P360" s="383"/>
      <c r="Q360" s="384"/>
      <c r="R360" s="379"/>
      <c r="S360" s="380"/>
    </row>
    <row r="361" spans="1:17" ht="12.75">
      <c r="A361" s="351"/>
      <c r="B361" s="351"/>
      <c r="C361" s="351"/>
      <c r="D361" s="12"/>
      <c r="E361" s="12"/>
      <c r="F361" s="233"/>
      <c r="G361" s="233"/>
      <c r="H361" s="233"/>
      <c r="I361" s="233"/>
      <c r="J361" s="233"/>
      <c r="K361" s="233"/>
      <c r="L361" s="233"/>
      <c r="M361" s="233"/>
      <c r="N361" s="12"/>
      <c r="O361" s="233"/>
      <c r="P361" s="233"/>
      <c r="Q361" s="233"/>
    </row>
    <row r="362" spans="1:19" ht="12.75">
      <c r="A362" t="s">
        <v>227</v>
      </c>
      <c r="M362" s="12"/>
      <c r="N362" s="12"/>
      <c r="O362" s="133"/>
      <c r="P362" s="133"/>
      <c r="Q362" s="12"/>
      <c r="R362" s="12"/>
      <c r="S362" s="12"/>
    </row>
    <row r="364" ht="12.75">
      <c r="A364" t="s">
        <v>48</v>
      </c>
    </row>
    <row r="365" spans="2:7" ht="12.75">
      <c r="B365" t="s">
        <v>228</v>
      </c>
      <c r="G365" s="1">
        <v>10</v>
      </c>
    </row>
    <row r="366" spans="2:14" ht="12.75">
      <c r="B366" s="132">
        <v>0.036</v>
      </c>
      <c r="C366" s="1" t="s">
        <v>27</v>
      </c>
      <c r="D366" s="132">
        <v>0.04</v>
      </c>
      <c r="G366" s="1">
        <v>8</v>
      </c>
      <c r="N366" t="s">
        <v>229</v>
      </c>
    </row>
    <row r="367" spans="2:7" ht="12.75">
      <c r="B367" s="132">
        <v>0.026</v>
      </c>
      <c r="C367" s="1" t="s">
        <v>27</v>
      </c>
      <c r="D367" s="132">
        <v>0.0359</v>
      </c>
      <c r="G367" s="1">
        <v>6</v>
      </c>
    </row>
    <row r="368" spans="2:7" ht="12.75">
      <c r="B368" s="132">
        <v>0.016</v>
      </c>
      <c r="C368" s="1" t="s">
        <v>27</v>
      </c>
      <c r="D368" s="132">
        <v>0.0259</v>
      </c>
      <c r="G368" s="1">
        <v>4</v>
      </c>
    </row>
    <row r="369" spans="2:19" ht="12.75">
      <c r="B369" s="132">
        <v>0.015</v>
      </c>
      <c r="C369" s="1" t="s">
        <v>27</v>
      </c>
      <c r="D369" s="132">
        <v>0.0159</v>
      </c>
      <c r="G369" s="1">
        <v>1</v>
      </c>
      <c r="N369" s="358" t="s">
        <v>625</v>
      </c>
      <c r="O369" s="358"/>
      <c r="P369" s="358"/>
      <c r="Q369" s="358"/>
      <c r="R369" s="358"/>
      <c r="S369" s="358"/>
    </row>
    <row r="370" spans="14:19" ht="12.75">
      <c r="N370" s="356" t="s">
        <v>230</v>
      </c>
      <c r="O370" s="356"/>
      <c r="P370" s="356"/>
      <c r="Q370" s="356"/>
      <c r="R370" s="356"/>
      <c r="S370" s="356"/>
    </row>
    <row r="371" ht="12.75">
      <c r="A371" t="s">
        <v>231</v>
      </c>
    </row>
    <row r="374" ht="12.75">
      <c r="M374" t="s">
        <v>232</v>
      </c>
    </row>
    <row r="375" spans="1:6" ht="12.75">
      <c r="A375" s="358" t="s">
        <v>625</v>
      </c>
      <c r="B375" s="358"/>
      <c r="C375" s="358"/>
      <c r="D375" s="358"/>
      <c r="E375" s="358"/>
      <c r="F375" s="358"/>
    </row>
    <row r="376" spans="1:6" ht="12.75">
      <c r="A376" s="231" t="s">
        <v>487</v>
      </c>
      <c r="B376" s="231"/>
      <c r="C376" s="231"/>
      <c r="D376" s="231"/>
      <c r="E376" s="231"/>
      <c r="F376" s="231"/>
    </row>
    <row r="378" spans="12:17" ht="12.75">
      <c r="L378" s="357" t="s">
        <v>243</v>
      </c>
      <c r="M378" s="357"/>
      <c r="N378" s="357"/>
      <c r="O378" s="357"/>
      <c r="P378" s="357"/>
      <c r="Q378" s="357"/>
    </row>
    <row r="379" spans="12:17" ht="12.75">
      <c r="L379" s="231" t="s">
        <v>233</v>
      </c>
      <c r="M379" s="231"/>
      <c r="N379" s="231"/>
      <c r="O379" s="231"/>
      <c r="P379" s="231"/>
      <c r="Q379" s="231"/>
    </row>
  </sheetData>
  <sheetProtection/>
  <mergeCells count="395">
    <mergeCell ref="N369:S369"/>
    <mergeCell ref="N370:S370"/>
    <mergeCell ref="A375:F375"/>
    <mergeCell ref="A376:F376"/>
    <mergeCell ref="L378:Q378"/>
    <mergeCell ref="L379:Q379"/>
    <mergeCell ref="P359:Q360"/>
    <mergeCell ref="R359:S360"/>
    <mergeCell ref="A360:C361"/>
    <mergeCell ref="F361:G361"/>
    <mergeCell ref="H361:I361"/>
    <mergeCell ref="J361:K361"/>
    <mergeCell ref="L361:M361"/>
    <mergeCell ref="O361:Q361"/>
    <mergeCell ref="R354:S354"/>
    <mergeCell ref="R355:S355"/>
    <mergeCell ref="R356:S356"/>
    <mergeCell ref="H357:I357"/>
    <mergeCell ref="P357:Q357"/>
    <mergeCell ref="R357:S358"/>
    <mergeCell ref="H358:I358"/>
    <mergeCell ref="P358:Q358"/>
    <mergeCell ref="G350:H350"/>
    <mergeCell ref="O350:P350"/>
    <mergeCell ref="R350:S350"/>
    <mergeCell ref="R351:S351"/>
    <mergeCell ref="R352:S352"/>
    <mergeCell ref="R353:S353"/>
    <mergeCell ref="G348:H348"/>
    <mergeCell ref="O348:P348"/>
    <mergeCell ref="R348:S348"/>
    <mergeCell ref="G349:H349"/>
    <mergeCell ref="O349:P349"/>
    <mergeCell ref="R349:S349"/>
    <mergeCell ref="R345:S345"/>
    <mergeCell ref="G346:H346"/>
    <mergeCell ref="O346:P346"/>
    <mergeCell ref="R346:S346"/>
    <mergeCell ref="G347:H347"/>
    <mergeCell ref="O347:P347"/>
    <mergeCell ref="R347:S347"/>
    <mergeCell ref="A338:S338"/>
    <mergeCell ref="A339:S339"/>
    <mergeCell ref="A340:S340"/>
    <mergeCell ref="C342:H342"/>
    <mergeCell ref="O342:S342"/>
    <mergeCell ref="A344:E345"/>
    <mergeCell ref="F344:I345"/>
    <mergeCell ref="J344:M345"/>
    <mergeCell ref="N344:Q345"/>
    <mergeCell ref="R344:S344"/>
    <mergeCell ref="A331:S331"/>
    <mergeCell ref="A332:S332"/>
    <mergeCell ref="A333:S333"/>
    <mergeCell ref="A334:S334"/>
    <mergeCell ref="A335:S335"/>
    <mergeCell ref="A337:S337"/>
    <mergeCell ref="R132:S132"/>
    <mergeCell ref="R133:S133"/>
    <mergeCell ref="R134:S134"/>
    <mergeCell ref="R190:S190"/>
    <mergeCell ref="R189:S189"/>
    <mergeCell ref="R179:S179"/>
    <mergeCell ref="R180:S180"/>
    <mergeCell ref="A170:S170"/>
    <mergeCell ref="A172:S172"/>
    <mergeCell ref="A173:S173"/>
    <mergeCell ref="R191:S191"/>
    <mergeCell ref="P192:Q192"/>
    <mergeCell ref="P84:Q85"/>
    <mergeCell ref="R84:S85"/>
    <mergeCell ref="P139:Q140"/>
    <mergeCell ref="R139:S140"/>
    <mergeCell ref="R135:S135"/>
    <mergeCell ref="R136:S136"/>
    <mergeCell ref="R131:S131"/>
    <mergeCell ref="R188:S188"/>
    <mergeCell ref="L323:Q323"/>
    <mergeCell ref="L324:Q324"/>
    <mergeCell ref="A45:F45"/>
    <mergeCell ref="A46:F46"/>
    <mergeCell ref="A100:F100"/>
    <mergeCell ref="A101:F101"/>
    <mergeCell ref="A155:F155"/>
    <mergeCell ref="A156:F156"/>
    <mergeCell ref="A210:F210"/>
    <mergeCell ref="P194:Q195"/>
    <mergeCell ref="R244:S244"/>
    <mergeCell ref="R245:S245"/>
    <mergeCell ref="N315:S315"/>
    <mergeCell ref="A320:F320"/>
    <mergeCell ref="N259:S259"/>
    <mergeCell ref="N260:S260"/>
    <mergeCell ref="A265:F265"/>
    <mergeCell ref="A266:F266"/>
    <mergeCell ref="A284:S284"/>
    <mergeCell ref="A277:S277"/>
    <mergeCell ref="N314:S314"/>
    <mergeCell ref="H248:I248"/>
    <mergeCell ref="P248:Q248"/>
    <mergeCell ref="H251:I251"/>
    <mergeCell ref="J251:K251"/>
    <mergeCell ref="L251:M251"/>
    <mergeCell ref="O251:Q251"/>
    <mergeCell ref="A278:S278"/>
    <mergeCell ref="A279:S279"/>
    <mergeCell ref="F289:I290"/>
    <mergeCell ref="A321:F321"/>
    <mergeCell ref="L268:Q268"/>
    <mergeCell ref="L269:Q269"/>
    <mergeCell ref="A280:S280"/>
    <mergeCell ref="A282:S282"/>
    <mergeCell ref="A283:S283"/>
    <mergeCell ref="A285:S285"/>
    <mergeCell ref="C287:H287"/>
    <mergeCell ref="O287:S287"/>
    <mergeCell ref="A289:E290"/>
    <mergeCell ref="R240:S240"/>
    <mergeCell ref="R241:S241"/>
    <mergeCell ref="R246:S246"/>
    <mergeCell ref="H247:I247"/>
    <mergeCell ref="P247:Q247"/>
    <mergeCell ref="A250:C251"/>
    <mergeCell ref="R247:S248"/>
    <mergeCell ref="P249:Q250"/>
    <mergeCell ref="R249:S250"/>
    <mergeCell ref="F251:G251"/>
    <mergeCell ref="R242:S242"/>
    <mergeCell ref="R243:S243"/>
    <mergeCell ref="G238:H238"/>
    <mergeCell ref="O238:P238"/>
    <mergeCell ref="R238:S238"/>
    <mergeCell ref="G239:H239"/>
    <mergeCell ref="O239:P239"/>
    <mergeCell ref="R239:S239"/>
    <mergeCell ref="G240:H240"/>
    <mergeCell ref="O240:P240"/>
    <mergeCell ref="R235:S235"/>
    <mergeCell ref="G236:H236"/>
    <mergeCell ref="O236:P236"/>
    <mergeCell ref="R236:S236"/>
    <mergeCell ref="J234:M235"/>
    <mergeCell ref="N234:Q235"/>
    <mergeCell ref="R234:S234"/>
    <mergeCell ref="G237:H237"/>
    <mergeCell ref="O237:P237"/>
    <mergeCell ref="R237:S237"/>
    <mergeCell ref="A228:S228"/>
    <mergeCell ref="A229:S229"/>
    <mergeCell ref="A230:S230"/>
    <mergeCell ref="C232:H232"/>
    <mergeCell ref="O232:S232"/>
    <mergeCell ref="A234:E235"/>
    <mergeCell ref="F234:I235"/>
    <mergeCell ref="L214:Q214"/>
    <mergeCell ref="A225:S225"/>
    <mergeCell ref="A227:S227"/>
    <mergeCell ref="N204:S204"/>
    <mergeCell ref="N205:S205"/>
    <mergeCell ref="A221:S221"/>
    <mergeCell ref="A222:S222"/>
    <mergeCell ref="A223:S223"/>
    <mergeCell ref="A224:S224"/>
    <mergeCell ref="A211:F211"/>
    <mergeCell ref="L196:M196"/>
    <mergeCell ref="O196:Q196"/>
    <mergeCell ref="H192:I192"/>
    <mergeCell ref="H193:I193"/>
    <mergeCell ref="P193:Q193"/>
    <mergeCell ref="L213:Q213"/>
    <mergeCell ref="R187:S187"/>
    <mergeCell ref="O186:P186"/>
    <mergeCell ref="O187:P187"/>
    <mergeCell ref="R186:S186"/>
    <mergeCell ref="R194:S195"/>
    <mergeCell ref="A195:C196"/>
    <mergeCell ref="R192:S193"/>
    <mergeCell ref="F196:G196"/>
    <mergeCell ref="H196:I196"/>
    <mergeCell ref="J196:K196"/>
    <mergeCell ref="G184:H184"/>
    <mergeCell ref="O184:P184"/>
    <mergeCell ref="R184:S184"/>
    <mergeCell ref="G185:H185"/>
    <mergeCell ref="O185:P185"/>
    <mergeCell ref="R185:S185"/>
    <mergeCell ref="R181:S181"/>
    <mergeCell ref="G182:H182"/>
    <mergeCell ref="O182:P182"/>
    <mergeCell ref="R182:S182"/>
    <mergeCell ref="G183:H183"/>
    <mergeCell ref="O183:P183"/>
    <mergeCell ref="R183:S183"/>
    <mergeCell ref="A179:E180"/>
    <mergeCell ref="F179:I180"/>
    <mergeCell ref="J179:M180"/>
    <mergeCell ref="N179:Q180"/>
    <mergeCell ref="G181:H181"/>
    <mergeCell ref="O181:P181"/>
    <mergeCell ref="A166:S166"/>
    <mergeCell ref="A167:S167"/>
    <mergeCell ref="A174:S174"/>
    <mergeCell ref="A175:S175"/>
    <mergeCell ref="C177:H177"/>
    <mergeCell ref="O177:S177"/>
    <mergeCell ref="A168:S168"/>
    <mergeCell ref="A169:S169"/>
    <mergeCell ref="H137:I137"/>
    <mergeCell ref="P137:Q137"/>
    <mergeCell ref="N149:S149"/>
    <mergeCell ref="N150:S150"/>
    <mergeCell ref="H138:I138"/>
    <mergeCell ref="P138:Q138"/>
    <mergeCell ref="L141:M141"/>
    <mergeCell ref="O141:Q141"/>
    <mergeCell ref="L158:Q158"/>
    <mergeCell ref="L159:Q159"/>
    <mergeCell ref="G130:H130"/>
    <mergeCell ref="O130:P130"/>
    <mergeCell ref="R130:S130"/>
    <mergeCell ref="A140:C141"/>
    <mergeCell ref="R137:S138"/>
    <mergeCell ref="F141:G141"/>
    <mergeCell ref="H141:I141"/>
    <mergeCell ref="J141:K141"/>
    <mergeCell ref="G128:H128"/>
    <mergeCell ref="O128:P128"/>
    <mergeCell ref="R128:S128"/>
    <mergeCell ref="G129:H129"/>
    <mergeCell ref="O129:P129"/>
    <mergeCell ref="R129:S129"/>
    <mergeCell ref="G126:H126"/>
    <mergeCell ref="O126:P126"/>
    <mergeCell ref="R126:S126"/>
    <mergeCell ref="G127:H127"/>
    <mergeCell ref="O127:P127"/>
    <mergeCell ref="R127:S127"/>
    <mergeCell ref="A124:E125"/>
    <mergeCell ref="F124:I125"/>
    <mergeCell ref="J124:M125"/>
    <mergeCell ref="N124:Q125"/>
    <mergeCell ref="R125:S125"/>
    <mergeCell ref="R124:S124"/>
    <mergeCell ref="C122:H122"/>
    <mergeCell ref="O122:S122"/>
    <mergeCell ref="A113:S113"/>
    <mergeCell ref="A114:S114"/>
    <mergeCell ref="A115:S115"/>
    <mergeCell ref="A117:S117"/>
    <mergeCell ref="J289:M290"/>
    <mergeCell ref="N289:Q290"/>
    <mergeCell ref="R289:S289"/>
    <mergeCell ref="R290:S290"/>
    <mergeCell ref="A111:S111"/>
    <mergeCell ref="A112:S112"/>
    <mergeCell ref="A276:S276"/>
    <mergeCell ref="A118:S118"/>
    <mergeCell ref="A119:S119"/>
    <mergeCell ref="A120:S120"/>
    <mergeCell ref="R296:S296"/>
    <mergeCell ref="G291:H291"/>
    <mergeCell ref="O291:P291"/>
    <mergeCell ref="R291:S291"/>
    <mergeCell ref="G292:H292"/>
    <mergeCell ref="O292:P292"/>
    <mergeCell ref="R292:S292"/>
    <mergeCell ref="R293:S293"/>
    <mergeCell ref="G294:H294"/>
    <mergeCell ref="O294:P294"/>
    <mergeCell ref="G293:H293"/>
    <mergeCell ref="O293:P293"/>
    <mergeCell ref="O306:Q306"/>
    <mergeCell ref="P304:Q305"/>
    <mergeCell ref="R294:S294"/>
    <mergeCell ref="G295:H295"/>
    <mergeCell ref="O295:P295"/>
    <mergeCell ref="R295:S295"/>
    <mergeCell ref="H302:I302"/>
    <mergeCell ref="P302:Q302"/>
    <mergeCell ref="R297:S297"/>
    <mergeCell ref="R298:S298"/>
    <mergeCell ref="R299:S299"/>
    <mergeCell ref="R300:S300"/>
    <mergeCell ref="R301:S301"/>
    <mergeCell ref="H303:I303"/>
    <mergeCell ref="P303:Q303"/>
    <mergeCell ref="A305:C306"/>
    <mergeCell ref="R302:S303"/>
    <mergeCell ref="F306:G306"/>
    <mergeCell ref="H306:I306"/>
    <mergeCell ref="J306:K306"/>
    <mergeCell ref="L306:M306"/>
    <mergeCell ref="R304:S305"/>
    <mergeCell ref="F31:G31"/>
    <mergeCell ref="H27:I27"/>
    <mergeCell ref="H28:I28"/>
    <mergeCell ref="R25:S25"/>
    <mergeCell ref="H31:I31"/>
    <mergeCell ref="J31:K31"/>
    <mergeCell ref="L31:M31"/>
    <mergeCell ref="R26:S26"/>
    <mergeCell ref="P28:Q28"/>
    <mergeCell ref="P27:Q27"/>
    <mergeCell ref="A1:S1"/>
    <mergeCell ref="A2:S2"/>
    <mergeCell ref="A3:S3"/>
    <mergeCell ref="A4:S4"/>
    <mergeCell ref="L49:Q49"/>
    <mergeCell ref="R14:S14"/>
    <mergeCell ref="R15:S15"/>
    <mergeCell ref="L48:Q48"/>
    <mergeCell ref="O31:Q31"/>
    <mergeCell ref="N40:S40"/>
    <mergeCell ref="A5:S5"/>
    <mergeCell ref="A7:S7"/>
    <mergeCell ref="R17:S17"/>
    <mergeCell ref="R18:S18"/>
    <mergeCell ref="R19:S19"/>
    <mergeCell ref="A8:S8"/>
    <mergeCell ref="A10:S10"/>
    <mergeCell ref="A9:S9"/>
    <mergeCell ref="R16:S16"/>
    <mergeCell ref="J14:M15"/>
    <mergeCell ref="F14:I15"/>
    <mergeCell ref="N14:Q15"/>
    <mergeCell ref="A14:E15"/>
    <mergeCell ref="C12:H12"/>
    <mergeCell ref="O12:S12"/>
    <mergeCell ref="N39:S39"/>
    <mergeCell ref="R27:S28"/>
    <mergeCell ref="A30:C31"/>
    <mergeCell ref="G16:H16"/>
    <mergeCell ref="G17:H17"/>
    <mergeCell ref="R23:S23"/>
    <mergeCell ref="R24:S24"/>
    <mergeCell ref="O16:P16"/>
    <mergeCell ref="O17:P17"/>
    <mergeCell ref="R22:S22"/>
    <mergeCell ref="A63:S63"/>
    <mergeCell ref="R29:S30"/>
    <mergeCell ref="P29:Q30"/>
    <mergeCell ref="R20:S20"/>
    <mergeCell ref="R21:S21"/>
    <mergeCell ref="A64:S64"/>
    <mergeCell ref="N69:Q70"/>
    <mergeCell ref="A56:S56"/>
    <mergeCell ref="A57:S57"/>
    <mergeCell ref="A58:S58"/>
    <mergeCell ref="A59:S59"/>
    <mergeCell ref="A65:S65"/>
    <mergeCell ref="A60:S60"/>
    <mergeCell ref="A62:S62"/>
    <mergeCell ref="C67:H67"/>
    <mergeCell ref="O74:P74"/>
    <mergeCell ref="O75:P75"/>
    <mergeCell ref="G71:H71"/>
    <mergeCell ref="O71:P71"/>
    <mergeCell ref="R71:S71"/>
    <mergeCell ref="J69:M70"/>
    <mergeCell ref="G75:H75"/>
    <mergeCell ref="O73:P73"/>
    <mergeCell ref="O67:S67"/>
    <mergeCell ref="A69:E70"/>
    <mergeCell ref="F69:I70"/>
    <mergeCell ref="R70:S70"/>
    <mergeCell ref="R76:S76"/>
    <mergeCell ref="G72:H72"/>
    <mergeCell ref="O72:P72"/>
    <mergeCell ref="R72:S72"/>
    <mergeCell ref="R75:S75"/>
    <mergeCell ref="G74:H74"/>
    <mergeCell ref="R80:S80"/>
    <mergeCell ref="R81:S81"/>
    <mergeCell ref="H82:I82"/>
    <mergeCell ref="P82:Q82"/>
    <mergeCell ref="R77:S77"/>
    <mergeCell ref="R78:S78"/>
    <mergeCell ref="R79:S79"/>
    <mergeCell ref="L103:Q103"/>
    <mergeCell ref="L104:Q104"/>
    <mergeCell ref="N94:S94"/>
    <mergeCell ref="L86:M86"/>
    <mergeCell ref="R69:S69"/>
    <mergeCell ref="H83:I83"/>
    <mergeCell ref="P83:Q83"/>
    <mergeCell ref="R73:S73"/>
    <mergeCell ref="R74:S74"/>
    <mergeCell ref="G73:H73"/>
    <mergeCell ref="A85:C86"/>
    <mergeCell ref="R82:S83"/>
    <mergeCell ref="F86:G86"/>
    <mergeCell ref="H86:I86"/>
    <mergeCell ref="J86:K86"/>
    <mergeCell ref="N95:S95"/>
    <mergeCell ref="O86:Q86"/>
  </mergeCells>
  <printOptions horizontalCentered="1"/>
  <pageMargins left="0.5" right="0.5" top="0.75" bottom="0.25"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V324"/>
  <sheetViews>
    <sheetView showGridLines="0" zoomScale="80" zoomScaleNormal="80" zoomScalePageLayoutView="0" workbookViewId="0" topLeftCell="A1">
      <selection activeCell="R29" sqref="R29:S30"/>
    </sheetView>
  </sheetViews>
  <sheetFormatPr defaultColWidth="9.140625" defaultRowHeight="12.75"/>
  <cols>
    <col min="1" max="1" width="4.7109375" style="0" customWidth="1"/>
    <col min="2" max="2" width="5.8515625" style="0" customWidth="1"/>
    <col min="3" max="3" width="1.8515625" style="0" bestFit="1" customWidth="1"/>
    <col min="4" max="4" width="6.00390625" style="0" bestFit="1" customWidth="1"/>
    <col min="5" max="9" width="4.7109375" style="0" customWidth="1"/>
    <col min="10" max="10" width="6.57421875" style="0" customWidth="1"/>
    <col min="11" max="11" width="2.140625" style="0" customWidth="1"/>
    <col min="12" max="14" width="4.7109375" style="0" customWidth="1"/>
    <col min="15" max="19" width="5.7109375" style="0" customWidth="1"/>
    <col min="20" max="21" width="4.7109375" style="0" customWidth="1"/>
  </cols>
  <sheetData>
    <row r="1" spans="1:19" ht="12.75">
      <c r="A1" s="231" t="s">
        <v>0</v>
      </c>
      <c r="B1" s="231"/>
      <c r="C1" s="231"/>
      <c r="D1" s="231"/>
      <c r="E1" s="231"/>
      <c r="F1" s="231"/>
      <c r="G1" s="231"/>
      <c r="H1" s="231"/>
      <c r="I1" s="231"/>
      <c r="J1" s="231"/>
      <c r="K1" s="231"/>
      <c r="L1" s="231"/>
      <c r="M1" s="231"/>
      <c r="N1" s="231"/>
      <c r="O1" s="231"/>
      <c r="P1" s="231"/>
      <c r="Q1" s="231"/>
      <c r="R1" s="231"/>
      <c r="S1" s="231"/>
    </row>
    <row r="2" spans="1:19" ht="12.75">
      <c r="A2" s="231" t="s">
        <v>1</v>
      </c>
      <c r="B2" s="231"/>
      <c r="C2" s="231"/>
      <c r="D2" s="231"/>
      <c r="E2" s="231"/>
      <c r="F2" s="231"/>
      <c r="G2" s="231"/>
      <c r="H2" s="231"/>
      <c r="I2" s="231"/>
      <c r="J2" s="231"/>
      <c r="K2" s="231"/>
      <c r="L2" s="231"/>
      <c r="M2" s="231"/>
      <c r="N2" s="231"/>
      <c r="O2" s="231"/>
      <c r="P2" s="231"/>
      <c r="Q2" s="231"/>
      <c r="R2" s="231"/>
      <c r="S2" s="231"/>
    </row>
    <row r="3" spans="1:19" ht="12.75">
      <c r="A3" s="231" t="s">
        <v>2</v>
      </c>
      <c r="B3" s="231"/>
      <c r="C3" s="231"/>
      <c r="D3" s="231"/>
      <c r="E3" s="231"/>
      <c r="F3" s="231"/>
      <c r="G3" s="231"/>
      <c r="H3" s="231"/>
      <c r="I3" s="231"/>
      <c r="J3" s="231"/>
      <c r="K3" s="231"/>
      <c r="L3" s="231"/>
      <c r="M3" s="231"/>
      <c r="N3" s="231"/>
      <c r="O3" s="231"/>
      <c r="P3" s="231"/>
      <c r="Q3" s="231"/>
      <c r="R3" s="231"/>
      <c r="S3" s="231"/>
    </row>
    <row r="4" spans="1:19" ht="12.75">
      <c r="A4" s="231" t="s">
        <v>3</v>
      </c>
      <c r="B4" s="231"/>
      <c r="C4" s="231"/>
      <c r="D4" s="231"/>
      <c r="E4" s="231"/>
      <c r="F4" s="231"/>
      <c r="G4" s="231"/>
      <c r="H4" s="231"/>
      <c r="I4" s="231"/>
      <c r="J4" s="231"/>
      <c r="K4" s="231"/>
      <c r="L4" s="231"/>
      <c r="M4" s="231"/>
      <c r="N4" s="231"/>
      <c r="O4" s="231"/>
      <c r="P4" s="231"/>
      <c r="Q4" s="231"/>
      <c r="R4" s="231"/>
      <c r="S4" s="231"/>
    </row>
    <row r="5" spans="1:19" ht="12.75">
      <c r="A5" s="231" t="s">
        <v>4</v>
      </c>
      <c r="B5" s="231"/>
      <c r="C5" s="231"/>
      <c r="D5" s="231"/>
      <c r="E5" s="231"/>
      <c r="F5" s="231"/>
      <c r="G5" s="231"/>
      <c r="H5" s="231"/>
      <c r="I5" s="231"/>
      <c r="J5" s="231"/>
      <c r="K5" s="231"/>
      <c r="L5" s="231"/>
      <c r="M5" s="231"/>
      <c r="N5" s="231"/>
      <c r="O5" s="231"/>
      <c r="P5" s="231"/>
      <c r="Q5" s="231"/>
      <c r="R5" s="231"/>
      <c r="S5" s="231"/>
    </row>
    <row r="7" spans="1:19" ht="12.75">
      <c r="A7" s="231" t="s">
        <v>38</v>
      </c>
      <c r="B7" s="231"/>
      <c r="C7" s="231"/>
      <c r="D7" s="231"/>
      <c r="E7" s="231"/>
      <c r="F7" s="231"/>
      <c r="G7" s="231"/>
      <c r="H7" s="231"/>
      <c r="I7" s="231"/>
      <c r="J7" s="231"/>
      <c r="K7" s="231"/>
      <c r="L7" s="231"/>
      <c r="M7" s="231"/>
      <c r="N7" s="231"/>
      <c r="O7" s="231"/>
      <c r="P7" s="231"/>
      <c r="Q7" s="231"/>
      <c r="R7" s="231"/>
      <c r="S7" s="231"/>
    </row>
    <row r="8" spans="1:19" ht="12.75">
      <c r="A8" s="231" t="s">
        <v>244</v>
      </c>
      <c r="B8" s="231"/>
      <c r="C8" s="231"/>
      <c r="D8" s="231"/>
      <c r="E8" s="231"/>
      <c r="F8" s="231"/>
      <c r="G8" s="231"/>
      <c r="H8" s="231"/>
      <c r="I8" s="231"/>
      <c r="J8" s="231"/>
      <c r="K8" s="231"/>
      <c r="L8" s="231"/>
      <c r="M8" s="231"/>
      <c r="N8" s="231"/>
      <c r="O8" s="231"/>
      <c r="P8" s="231"/>
      <c r="Q8" s="231"/>
      <c r="R8" s="231"/>
      <c r="S8" s="231"/>
    </row>
    <row r="9" spans="1:19" ht="12.75">
      <c r="A9" s="231" t="s">
        <v>478</v>
      </c>
      <c r="B9" s="231"/>
      <c r="C9" s="231"/>
      <c r="D9" s="231"/>
      <c r="E9" s="231"/>
      <c r="F9" s="231"/>
      <c r="G9" s="231"/>
      <c r="H9" s="231"/>
      <c r="I9" s="231"/>
      <c r="J9" s="231"/>
      <c r="K9" s="231"/>
      <c r="L9" s="231"/>
      <c r="M9" s="231"/>
      <c r="N9" s="231"/>
      <c r="O9" s="231"/>
      <c r="P9" s="231"/>
      <c r="Q9" s="231"/>
      <c r="R9" s="231"/>
      <c r="S9" s="231"/>
    </row>
    <row r="10" spans="1:19" ht="20.25">
      <c r="A10" s="391" t="s">
        <v>256</v>
      </c>
      <c r="B10" s="391"/>
      <c r="C10" s="391"/>
      <c r="D10" s="391"/>
      <c r="E10" s="391"/>
      <c r="F10" s="391"/>
      <c r="G10" s="391"/>
      <c r="H10" s="391"/>
      <c r="I10" s="391"/>
      <c r="J10" s="391"/>
      <c r="K10" s="391"/>
      <c r="L10" s="391"/>
      <c r="M10" s="391"/>
      <c r="N10" s="391"/>
      <c r="O10" s="391"/>
      <c r="P10" s="391"/>
      <c r="Q10" s="391"/>
      <c r="R10" s="391"/>
      <c r="S10" s="391"/>
    </row>
    <row r="12" spans="1:19" ht="12.75">
      <c r="A12" t="s">
        <v>225</v>
      </c>
      <c r="C12" s="366" t="s">
        <v>206</v>
      </c>
      <c r="D12" s="366"/>
      <c r="E12" s="366"/>
      <c r="F12" s="366"/>
      <c r="G12" s="366"/>
      <c r="H12" s="366"/>
      <c r="I12" s="12"/>
      <c r="K12" t="s">
        <v>226</v>
      </c>
      <c r="O12" s="366" t="s">
        <v>254</v>
      </c>
      <c r="P12" s="366"/>
      <c r="Q12" s="366"/>
      <c r="R12" s="366"/>
      <c r="S12" s="366"/>
    </row>
    <row r="14" spans="1:19" ht="12.75" customHeight="1">
      <c r="A14" s="367" t="s">
        <v>247</v>
      </c>
      <c r="B14" s="368"/>
      <c r="C14" s="368"/>
      <c r="D14" s="368"/>
      <c r="E14" s="369"/>
      <c r="F14" s="367" t="s">
        <v>249</v>
      </c>
      <c r="G14" s="368"/>
      <c r="H14" s="368"/>
      <c r="I14" s="369"/>
      <c r="J14" s="367" t="s">
        <v>247</v>
      </c>
      <c r="K14" s="368"/>
      <c r="L14" s="368"/>
      <c r="M14" s="369"/>
      <c r="N14" s="367" t="s">
        <v>488</v>
      </c>
      <c r="O14" s="368"/>
      <c r="P14" s="368"/>
      <c r="Q14" s="369"/>
      <c r="R14" s="359" t="s">
        <v>250</v>
      </c>
      <c r="S14" s="360"/>
    </row>
    <row r="15" spans="1:19" ht="12.75">
      <c r="A15" s="370"/>
      <c r="B15" s="371"/>
      <c r="C15" s="371"/>
      <c r="D15" s="371"/>
      <c r="E15" s="372"/>
      <c r="F15" s="370"/>
      <c r="G15" s="371"/>
      <c r="H15" s="371"/>
      <c r="I15" s="372"/>
      <c r="J15" s="370"/>
      <c r="K15" s="371"/>
      <c r="L15" s="371"/>
      <c r="M15" s="372"/>
      <c r="N15" s="370"/>
      <c r="O15" s="371"/>
      <c r="P15" s="371"/>
      <c r="Q15" s="372"/>
      <c r="R15" s="373" t="s">
        <v>251</v>
      </c>
      <c r="S15" s="374"/>
    </row>
    <row r="16" spans="1:19" ht="12.75">
      <c r="A16" s="136">
        <v>1</v>
      </c>
      <c r="B16" s="137" t="s">
        <v>257</v>
      </c>
      <c r="C16" s="134" t="s">
        <v>27</v>
      </c>
      <c r="D16" s="127" t="s">
        <v>479</v>
      </c>
      <c r="E16" s="128"/>
      <c r="F16" s="126"/>
      <c r="G16" s="376">
        <v>62.22</v>
      </c>
      <c r="H16" s="376"/>
      <c r="I16" s="128"/>
      <c r="J16" s="137" t="s">
        <v>257</v>
      </c>
      <c r="K16" s="134" t="s">
        <v>27</v>
      </c>
      <c r="L16" s="127" t="s">
        <v>479</v>
      </c>
      <c r="M16" s="128"/>
      <c r="N16" s="126"/>
      <c r="O16" s="376">
        <v>62.22</v>
      </c>
      <c r="P16" s="376"/>
      <c r="Q16" s="128"/>
      <c r="R16" s="389">
        <f>O16-G16</f>
        <v>0</v>
      </c>
      <c r="S16" s="241"/>
    </row>
    <row r="17" spans="1:19" ht="12.75">
      <c r="A17" s="136">
        <v>2</v>
      </c>
      <c r="B17" s="137" t="s">
        <v>257</v>
      </c>
      <c r="C17" s="134" t="s">
        <v>27</v>
      </c>
      <c r="D17" s="127" t="s">
        <v>257</v>
      </c>
      <c r="E17" s="128"/>
      <c r="F17" s="126"/>
      <c r="G17" s="376">
        <v>28.27</v>
      </c>
      <c r="H17" s="376"/>
      <c r="I17" s="128"/>
      <c r="J17" s="137" t="s">
        <v>257</v>
      </c>
      <c r="K17" s="134" t="s">
        <v>27</v>
      </c>
      <c r="L17" s="127" t="s">
        <v>257</v>
      </c>
      <c r="M17" s="128"/>
      <c r="N17" s="126"/>
      <c r="O17" s="376">
        <v>28.27</v>
      </c>
      <c r="P17" s="376"/>
      <c r="Q17" s="128"/>
      <c r="R17" s="389">
        <f>O17-G17</f>
        <v>0</v>
      </c>
      <c r="S17" s="241"/>
    </row>
    <row r="18" spans="1:19" ht="12.75">
      <c r="A18" s="136">
        <v>3</v>
      </c>
      <c r="B18" s="127"/>
      <c r="C18" s="127"/>
      <c r="D18" s="127"/>
      <c r="E18" s="128"/>
      <c r="F18" s="126"/>
      <c r="G18" s="127"/>
      <c r="H18" s="127"/>
      <c r="I18" s="128"/>
      <c r="J18" s="126"/>
      <c r="K18" s="127"/>
      <c r="L18" s="127"/>
      <c r="M18" s="128"/>
      <c r="N18" s="126"/>
      <c r="O18" s="127"/>
      <c r="P18" s="127"/>
      <c r="Q18" s="128"/>
      <c r="R18" s="239"/>
      <c r="S18" s="241"/>
    </row>
    <row r="19" spans="1:19" ht="12.75">
      <c r="A19" s="136">
        <v>4</v>
      </c>
      <c r="B19" s="127"/>
      <c r="C19" s="127"/>
      <c r="D19" s="127"/>
      <c r="E19" s="128"/>
      <c r="F19" s="126"/>
      <c r="G19" s="127"/>
      <c r="H19" s="127"/>
      <c r="I19" s="128"/>
      <c r="J19" s="126"/>
      <c r="K19" s="127"/>
      <c r="L19" s="127"/>
      <c r="M19" s="128"/>
      <c r="N19" s="126"/>
      <c r="O19" s="127"/>
      <c r="P19" s="127"/>
      <c r="Q19" s="128"/>
      <c r="R19" s="239"/>
      <c r="S19" s="241"/>
    </row>
    <row r="20" spans="1:19" ht="12.75">
      <c r="A20" s="136">
        <v>5</v>
      </c>
      <c r="B20" s="127"/>
      <c r="C20" s="127"/>
      <c r="D20" s="127"/>
      <c r="E20" s="128"/>
      <c r="F20" s="126"/>
      <c r="G20" s="127"/>
      <c r="H20" s="127"/>
      <c r="I20" s="128"/>
      <c r="J20" s="126"/>
      <c r="K20" s="127"/>
      <c r="L20" s="127"/>
      <c r="M20" s="128"/>
      <c r="N20" s="126"/>
      <c r="O20" s="127"/>
      <c r="P20" s="127"/>
      <c r="Q20" s="128"/>
      <c r="R20" s="239"/>
      <c r="S20" s="241"/>
    </row>
    <row r="21" spans="1:19" ht="12.75">
      <c r="A21" s="136">
        <v>6</v>
      </c>
      <c r="B21" s="127"/>
      <c r="C21" s="127"/>
      <c r="D21" s="127"/>
      <c r="E21" s="128"/>
      <c r="F21" s="126"/>
      <c r="G21" s="127"/>
      <c r="H21" s="127"/>
      <c r="I21" s="128"/>
      <c r="J21" s="126"/>
      <c r="K21" s="127"/>
      <c r="L21" s="127"/>
      <c r="M21" s="128"/>
      <c r="N21" s="126"/>
      <c r="O21" s="127"/>
      <c r="P21" s="127"/>
      <c r="Q21" s="128"/>
      <c r="R21" s="239"/>
      <c r="S21" s="241"/>
    </row>
    <row r="22" spans="1:19" ht="12.75">
      <c r="A22" s="136">
        <v>7</v>
      </c>
      <c r="B22" s="127"/>
      <c r="C22" s="127"/>
      <c r="D22" s="127"/>
      <c r="E22" s="128"/>
      <c r="F22" s="126"/>
      <c r="G22" s="127"/>
      <c r="H22" s="127"/>
      <c r="I22" s="128"/>
      <c r="J22" s="126"/>
      <c r="K22" s="127"/>
      <c r="L22" s="127"/>
      <c r="M22" s="128"/>
      <c r="N22" s="126"/>
      <c r="O22" s="127"/>
      <c r="P22" s="127"/>
      <c r="Q22" s="128"/>
      <c r="R22" s="239"/>
      <c r="S22" s="241"/>
    </row>
    <row r="23" spans="1:19" ht="12.75">
      <c r="A23" s="136">
        <v>8</v>
      </c>
      <c r="B23" s="127"/>
      <c r="C23" s="127"/>
      <c r="D23" s="127"/>
      <c r="E23" s="128"/>
      <c r="F23" s="126"/>
      <c r="G23" s="127"/>
      <c r="H23" s="127"/>
      <c r="I23" s="128"/>
      <c r="J23" s="126"/>
      <c r="K23" s="127"/>
      <c r="L23" s="127"/>
      <c r="M23" s="128"/>
      <c r="N23" s="126"/>
      <c r="O23" s="127"/>
      <c r="P23" s="127"/>
      <c r="Q23" s="128"/>
      <c r="R23" s="239"/>
      <c r="S23" s="241"/>
    </row>
    <row r="24" spans="1:19" ht="12.75">
      <c r="A24" s="126"/>
      <c r="B24" s="127"/>
      <c r="C24" s="127"/>
      <c r="D24" s="127"/>
      <c r="E24" s="128"/>
      <c r="F24" s="126"/>
      <c r="G24" s="127"/>
      <c r="H24" s="127"/>
      <c r="I24" s="128"/>
      <c r="J24" s="126"/>
      <c r="K24" s="127"/>
      <c r="L24" s="127"/>
      <c r="M24" s="128"/>
      <c r="N24" s="126"/>
      <c r="O24" s="127"/>
      <c r="P24" s="127"/>
      <c r="Q24" s="128"/>
      <c r="R24" s="239"/>
      <c r="S24" s="241"/>
    </row>
    <row r="25" spans="1:19" ht="12.75">
      <c r="A25" s="126"/>
      <c r="B25" s="127"/>
      <c r="C25" s="127"/>
      <c r="D25" s="127"/>
      <c r="E25" s="128"/>
      <c r="F25" s="126"/>
      <c r="G25" s="127"/>
      <c r="H25" s="127"/>
      <c r="I25" s="128"/>
      <c r="J25" s="126"/>
      <c r="K25" s="127"/>
      <c r="L25" s="127"/>
      <c r="M25" s="128"/>
      <c r="N25" s="126"/>
      <c r="O25" s="127"/>
      <c r="P25" s="127"/>
      <c r="Q25" s="128"/>
      <c r="R25" s="239"/>
      <c r="S25" s="241"/>
    </row>
    <row r="26" spans="1:19" ht="12.75">
      <c r="A26" s="126"/>
      <c r="B26" s="127"/>
      <c r="C26" s="127"/>
      <c r="D26" s="127"/>
      <c r="E26" s="128"/>
      <c r="F26" s="126"/>
      <c r="G26" s="127"/>
      <c r="H26" s="127"/>
      <c r="I26" s="128"/>
      <c r="J26" s="126"/>
      <c r="K26" s="127"/>
      <c r="L26" s="127"/>
      <c r="M26" s="128"/>
      <c r="N26" s="126"/>
      <c r="O26" s="127"/>
      <c r="P26" s="127"/>
      <c r="Q26" s="128"/>
      <c r="R26" s="239"/>
      <c r="S26" s="241"/>
    </row>
    <row r="27" spans="1:19" ht="12.75">
      <c r="A27" s="126" t="s">
        <v>252</v>
      </c>
      <c r="B27" s="127"/>
      <c r="C27" s="127"/>
      <c r="D27" s="127"/>
      <c r="E27" s="128"/>
      <c r="F27" s="126"/>
      <c r="G27" s="128"/>
      <c r="H27" s="361">
        <f>AVERAGE(G16:H23)</f>
        <v>45.245</v>
      </c>
      <c r="I27" s="241"/>
      <c r="J27" s="126" t="s">
        <v>252</v>
      </c>
      <c r="K27" s="127"/>
      <c r="L27" s="127"/>
      <c r="M27" s="128"/>
      <c r="N27" s="126"/>
      <c r="O27" s="128"/>
      <c r="P27" s="361">
        <f>AVERAGE(O16:P23)</f>
        <v>45.245</v>
      </c>
      <c r="Q27" s="241"/>
      <c r="R27" s="352">
        <f>AVERAGE(R16:S23)</f>
        <v>0</v>
      </c>
      <c r="S27" s="353"/>
    </row>
    <row r="28" spans="1:22" ht="12.75">
      <c r="A28" s="126" t="s">
        <v>253</v>
      </c>
      <c r="B28" s="127"/>
      <c r="C28" s="127"/>
      <c r="D28" s="127"/>
      <c r="E28" s="127"/>
      <c r="F28" s="127"/>
      <c r="G28" s="128"/>
      <c r="H28" s="361">
        <f>SUM(G16:H23)</f>
        <v>90.49</v>
      </c>
      <c r="I28" s="241"/>
      <c r="J28" s="126" t="s">
        <v>253</v>
      </c>
      <c r="K28" s="127"/>
      <c r="L28" s="127"/>
      <c r="M28" s="127"/>
      <c r="N28" s="127"/>
      <c r="O28" s="128"/>
      <c r="P28" s="361">
        <f>SUM(O16:P23)</f>
        <v>90.49</v>
      </c>
      <c r="Q28" s="241"/>
      <c r="R28" s="354"/>
      <c r="S28" s="355"/>
      <c r="V28" s="196"/>
    </row>
    <row r="29" spans="1:19" ht="12.75">
      <c r="A29" s="12"/>
      <c r="B29" s="12"/>
      <c r="C29" s="12"/>
      <c r="D29" s="12"/>
      <c r="E29" s="12"/>
      <c r="F29" s="12"/>
      <c r="G29" s="12"/>
      <c r="H29" s="12"/>
      <c r="I29" s="12"/>
      <c r="J29" s="12"/>
      <c r="K29" s="12"/>
      <c r="L29" s="12"/>
      <c r="M29" s="12"/>
      <c r="N29" s="12"/>
      <c r="O29" s="12"/>
      <c r="P29" s="381" t="s">
        <v>595</v>
      </c>
      <c r="Q29" s="382"/>
      <c r="R29" s="377">
        <f>R27*10%</f>
        <v>0</v>
      </c>
      <c r="S29" s="378"/>
    </row>
    <row r="30" spans="1:19" ht="12.75">
      <c r="A30" s="351" t="s">
        <v>255</v>
      </c>
      <c r="B30" s="351"/>
      <c r="C30" s="351"/>
      <c r="D30" s="12"/>
      <c r="E30" s="12"/>
      <c r="F30" s="12"/>
      <c r="G30" s="12"/>
      <c r="H30" s="12"/>
      <c r="I30" s="12"/>
      <c r="J30" s="12"/>
      <c r="K30" s="12"/>
      <c r="L30" s="12"/>
      <c r="M30" s="12"/>
      <c r="N30" s="12"/>
      <c r="O30" s="12"/>
      <c r="P30" s="383"/>
      <c r="Q30" s="384"/>
      <c r="R30" s="379"/>
      <c r="S30" s="380"/>
    </row>
    <row r="31" spans="1:17" ht="12.75">
      <c r="A31" s="351"/>
      <c r="B31" s="351"/>
      <c r="C31" s="351"/>
      <c r="D31" s="12"/>
      <c r="E31" s="12"/>
      <c r="F31" s="233"/>
      <c r="G31" s="233"/>
      <c r="H31" s="233"/>
      <c r="I31" s="233"/>
      <c r="J31" s="233"/>
      <c r="K31" s="233"/>
      <c r="L31" s="233"/>
      <c r="M31" s="233"/>
      <c r="N31" s="12"/>
      <c r="O31" s="233"/>
      <c r="P31" s="233"/>
      <c r="Q31" s="233"/>
    </row>
    <row r="32" spans="1:19" ht="12.75">
      <c r="A32" t="s">
        <v>227</v>
      </c>
      <c r="M32" s="12"/>
      <c r="N32" s="12"/>
      <c r="O32" s="133"/>
      <c r="P32" s="133"/>
      <c r="Q32" s="12"/>
      <c r="R32" s="12"/>
      <c r="S32" s="12"/>
    </row>
    <row r="34" ht="12.75">
      <c r="A34" t="s">
        <v>48</v>
      </c>
    </row>
    <row r="35" spans="2:7" ht="12.75">
      <c r="B35" t="s">
        <v>228</v>
      </c>
      <c r="G35" s="1">
        <v>10</v>
      </c>
    </row>
    <row r="36" spans="2:14" ht="12.75">
      <c r="B36" s="132">
        <v>0.036</v>
      </c>
      <c r="C36" s="1" t="s">
        <v>27</v>
      </c>
      <c r="D36" s="132">
        <v>0.04</v>
      </c>
      <c r="G36" s="1">
        <v>8</v>
      </c>
      <c r="N36" t="s">
        <v>229</v>
      </c>
    </row>
    <row r="37" spans="2:7" ht="12.75">
      <c r="B37" s="132">
        <v>0.026</v>
      </c>
      <c r="C37" s="1" t="s">
        <v>27</v>
      </c>
      <c r="D37" s="132">
        <v>0.0359</v>
      </c>
      <c r="G37" s="1">
        <v>6</v>
      </c>
    </row>
    <row r="38" spans="2:7" ht="12.75">
      <c r="B38" s="132">
        <v>0.016</v>
      </c>
      <c r="C38" s="1" t="s">
        <v>27</v>
      </c>
      <c r="D38" s="132">
        <v>0.0259</v>
      </c>
      <c r="G38" s="1">
        <v>4</v>
      </c>
    </row>
    <row r="39" spans="2:19" ht="12.75">
      <c r="B39" s="132">
        <v>0.015</v>
      </c>
      <c r="C39" s="1" t="s">
        <v>27</v>
      </c>
      <c r="D39" s="132">
        <v>0.0159</v>
      </c>
      <c r="G39" s="1">
        <v>1</v>
      </c>
      <c r="N39" s="358" t="s">
        <v>206</v>
      </c>
      <c r="O39" s="358"/>
      <c r="P39" s="358"/>
      <c r="Q39" s="358"/>
      <c r="R39" s="358"/>
      <c r="S39" s="358"/>
    </row>
    <row r="40" spans="14:19" ht="12.75">
      <c r="N40" s="356" t="s">
        <v>230</v>
      </c>
      <c r="O40" s="356"/>
      <c r="P40" s="356"/>
      <c r="Q40" s="356"/>
      <c r="R40" s="356"/>
      <c r="S40" s="356"/>
    </row>
    <row r="41" ht="12.75">
      <c r="A41" t="s">
        <v>231</v>
      </c>
    </row>
    <row r="44" ht="12.75">
      <c r="M44" t="s">
        <v>232</v>
      </c>
    </row>
    <row r="45" spans="1:6" ht="12.75">
      <c r="A45" s="358" t="s">
        <v>206</v>
      </c>
      <c r="B45" s="358"/>
      <c r="C45" s="358"/>
      <c r="D45" s="358"/>
      <c r="E45" s="358"/>
      <c r="F45" s="358"/>
    </row>
    <row r="46" spans="1:6" ht="12.75">
      <c r="A46" s="231" t="s">
        <v>207</v>
      </c>
      <c r="B46" s="231"/>
      <c r="C46" s="231"/>
      <c r="D46" s="231"/>
      <c r="E46" s="231"/>
      <c r="F46" s="231"/>
    </row>
    <row r="48" spans="12:17" ht="12.75">
      <c r="L48" s="357" t="s">
        <v>243</v>
      </c>
      <c r="M48" s="357"/>
      <c r="N48" s="357"/>
      <c r="O48" s="357"/>
      <c r="P48" s="357"/>
      <c r="Q48" s="357"/>
    </row>
    <row r="49" spans="12:17" ht="12.75">
      <c r="L49" s="231" t="s">
        <v>233</v>
      </c>
      <c r="M49" s="231"/>
      <c r="N49" s="231"/>
      <c r="O49" s="231"/>
      <c r="P49" s="231"/>
      <c r="Q49" s="231"/>
    </row>
    <row r="50" spans="12:17" ht="12.75">
      <c r="L50" s="1"/>
      <c r="M50" s="1"/>
      <c r="N50" s="1"/>
      <c r="O50" s="1"/>
      <c r="P50" s="1"/>
      <c r="Q50" s="1"/>
    </row>
    <row r="51" spans="12:17" ht="12.75">
      <c r="L51" s="1"/>
      <c r="M51" s="1"/>
      <c r="N51" s="1"/>
      <c r="O51" s="1"/>
      <c r="P51" s="1"/>
      <c r="Q51" s="1"/>
    </row>
    <row r="52" spans="12:17" ht="12.75">
      <c r="L52" s="1"/>
      <c r="M52" s="1"/>
      <c r="N52" s="1"/>
      <c r="O52" s="1"/>
      <c r="P52" s="1"/>
      <c r="Q52" s="1"/>
    </row>
    <row r="53" spans="12:17" ht="12.75">
      <c r="L53" s="1"/>
      <c r="M53" s="1"/>
      <c r="N53" s="1"/>
      <c r="O53" s="1"/>
      <c r="P53" s="1"/>
      <c r="Q53" s="1"/>
    </row>
    <row r="54" spans="12:17" ht="12.75">
      <c r="L54" s="1"/>
      <c r="M54" s="1"/>
      <c r="N54" s="1"/>
      <c r="O54" s="1"/>
      <c r="P54" s="1"/>
      <c r="Q54" s="1"/>
    </row>
    <row r="56" spans="1:19" ht="12.75">
      <c r="A56" s="231" t="s">
        <v>0</v>
      </c>
      <c r="B56" s="231"/>
      <c r="C56" s="231"/>
      <c r="D56" s="231"/>
      <c r="E56" s="231"/>
      <c r="F56" s="231"/>
      <c r="G56" s="231"/>
      <c r="H56" s="231"/>
      <c r="I56" s="231"/>
      <c r="J56" s="231"/>
      <c r="K56" s="231"/>
      <c r="L56" s="231"/>
      <c r="M56" s="231"/>
      <c r="N56" s="231"/>
      <c r="O56" s="231"/>
      <c r="P56" s="231"/>
      <c r="Q56" s="231"/>
      <c r="R56" s="231"/>
      <c r="S56" s="231"/>
    </row>
    <row r="57" spans="1:19" ht="12.75">
      <c r="A57" s="231" t="s">
        <v>1</v>
      </c>
      <c r="B57" s="231"/>
      <c r="C57" s="231"/>
      <c r="D57" s="231"/>
      <c r="E57" s="231"/>
      <c r="F57" s="231"/>
      <c r="G57" s="231"/>
      <c r="H57" s="231"/>
      <c r="I57" s="231"/>
      <c r="J57" s="231"/>
      <c r="K57" s="231"/>
      <c r="L57" s="231"/>
      <c r="M57" s="231"/>
      <c r="N57" s="231"/>
      <c r="O57" s="231"/>
      <c r="P57" s="231"/>
      <c r="Q57" s="231"/>
      <c r="R57" s="231"/>
      <c r="S57" s="231"/>
    </row>
    <row r="58" spans="1:19" ht="12.75">
      <c r="A58" s="231" t="s">
        <v>2</v>
      </c>
      <c r="B58" s="231"/>
      <c r="C58" s="231"/>
      <c r="D58" s="231"/>
      <c r="E58" s="231"/>
      <c r="F58" s="231"/>
      <c r="G58" s="231"/>
      <c r="H58" s="231"/>
      <c r="I58" s="231"/>
      <c r="J58" s="231"/>
      <c r="K58" s="231"/>
      <c r="L58" s="231"/>
      <c r="M58" s="231"/>
      <c r="N58" s="231"/>
      <c r="O58" s="231"/>
      <c r="P58" s="231"/>
      <c r="Q58" s="231"/>
      <c r="R58" s="231"/>
      <c r="S58" s="231"/>
    </row>
    <row r="59" spans="1:19" ht="12.75">
      <c r="A59" s="231" t="s">
        <v>3</v>
      </c>
      <c r="B59" s="231"/>
      <c r="C59" s="231"/>
      <c r="D59" s="231"/>
      <c r="E59" s="231"/>
      <c r="F59" s="231"/>
      <c r="G59" s="231"/>
      <c r="H59" s="231"/>
      <c r="I59" s="231"/>
      <c r="J59" s="231"/>
      <c r="K59" s="231"/>
      <c r="L59" s="231"/>
      <c r="M59" s="231"/>
      <c r="N59" s="231"/>
      <c r="O59" s="231"/>
      <c r="P59" s="231"/>
      <c r="Q59" s="231"/>
      <c r="R59" s="231"/>
      <c r="S59" s="231"/>
    </row>
    <row r="60" spans="1:19" ht="12.75">
      <c r="A60" s="231" t="s">
        <v>4</v>
      </c>
      <c r="B60" s="231"/>
      <c r="C60" s="231"/>
      <c r="D60" s="231"/>
      <c r="E60" s="231"/>
      <c r="F60" s="231"/>
      <c r="G60" s="231"/>
      <c r="H60" s="231"/>
      <c r="I60" s="231"/>
      <c r="J60" s="231"/>
      <c r="K60" s="231"/>
      <c r="L60" s="231"/>
      <c r="M60" s="231"/>
      <c r="N60" s="231"/>
      <c r="O60" s="231"/>
      <c r="P60" s="231"/>
      <c r="Q60" s="231"/>
      <c r="R60" s="231"/>
      <c r="S60" s="231"/>
    </row>
    <row r="62" spans="1:19" ht="12.75">
      <c r="A62" s="231" t="s">
        <v>38</v>
      </c>
      <c r="B62" s="231"/>
      <c r="C62" s="231"/>
      <c r="D62" s="231"/>
      <c r="E62" s="231"/>
      <c r="F62" s="231"/>
      <c r="G62" s="231"/>
      <c r="H62" s="231"/>
      <c r="I62" s="231"/>
      <c r="J62" s="231"/>
      <c r="K62" s="231"/>
      <c r="L62" s="231"/>
      <c r="M62" s="231"/>
      <c r="N62" s="231"/>
      <c r="O62" s="231"/>
      <c r="P62" s="231"/>
      <c r="Q62" s="231"/>
      <c r="R62" s="231"/>
      <c r="S62" s="231"/>
    </row>
    <row r="63" spans="1:19" ht="12.75">
      <c r="A63" s="231" t="s">
        <v>244</v>
      </c>
      <c r="B63" s="231"/>
      <c r="C63" s="231"/>
      <c r="D63" s="231"/>
      <c r="E63" s="231"/>
      <c r="F63" s="231"/>
      <c r="G63" s="231"/>
      <c r="H63" s="231"/>
      <c r="I63" s="231"/>
      <c r="J63" s="231"/>
      <c r="K63" s="231"/>
      <c r="L63" s="231"/>
      <c r="M63" s="231"/>
      <c r="N63" s="231"/>
      <c r="O63" s="231"/>
      <c r="P63" s="231"/>
      <c r="Q63" s="231"/>
      <c r="R63" s="231"/>
      <c r="S63" s="231"/>
    </row>
    <row r="64" spans="1:19" ht="12.75">
      <c r="A64" s="231" t="s">
        <v>478</v>
      </c>
      <c r="B64" s="231"/>
      <c r="C64" s="231"/>
      <c r="D64" s="231"/>
      <c r="E64" s="231"/>
      <c r="F64" s="231"/>
      <c r="G64" s="231"/>
      <c r="H64" s="231"/>
      <c r="I64" s="231"/>
      <c r="J64" s="231"/>
      <c r="K64" s="231"/>
      <c r="L64" s="231"/>
      <c r="M64" s="231"/>
      <c r="N64" s="231"/>
      <c r="O64" s="231"/>
      <c r="P64" s="231"/>
      <c r="Q64" s="231"/>
      <c r="R64" s="231"/>
      <c r="S64" s="231"/>
    </row>
    <row r="65" spans="1:19" ht="20.25">
      <c r="A65" s="391" t="s">
        <v>256</v>
      </c>
      <c r="B65" s="391"/>
      <c r="C65" s="391"/>
      <c r="D65" s="391"/>
      <c r="E65" s="391"/>
      <c r="F65" s="391"/>
      <c r="G65" s="391"/>
      <c r="H65" s="391"/>
      <c r="I65" s="391"/>
      <c r="J65" s="391"/>
      <c r="K65" s="391"/>
      <c r="L65" s="391"/>
      <c r="M65" s="391"/>
      <c r="N65" s="391"/>
      <c r="O65" s="391"/>
      <c r="P65" s="391"/>
      <c r="Q65" s="391"/>
      <c r="R65" s="391"/>
      <c r="S65" s="391"/>
    </row>
    <row r="67" spans="1:19" ht="12.75">
      <c r="A67" t="s">
        <v>225</v>
      </c>
      <c r="C67" s="366" t="s">
        <v>239</v>
      </c>
      <c r="D67" s="366"/>
      <c r="E67" s="366"/>
      <c r="F67" s="366"/>
      <c r="G67" s="366"/>
      <c r="H67" s="366"/>
      <c r="I67" s="12"/>
      <c r="K67" t="s">
        <v>226</v>
      </c>
      <c r="O67" s="366" t="s">
        <v>265</v>
      </c>
      <c r="P67" s="366"/>
      <c r="Q67" s="366"/>
      <c r="R67" s="366"/>
      <c r="S67" s="366"/>
    </row>
    <row r="69" spans="1:19" ht="12.75" customHeight="1">
      <c r="A69" s="367" t="s">
        <v>247</v>
      </c>
      <c r="B69" s="368"/>
      <c r="C69" s="368"/>
      <c r="D69" s="368"/>
      <c r="E69" s="369"/>
      <c r="F69" s="367" t="s">
        <v>249</v>
      </c>
      <c r="G69" s="368"/>
      <c r="H69" s="368"/>
      <c r="I69" s="369"/>
      <c r="J69" s="367" t="s">
        <v>247</v>
      </c>
      <c r="K69" s="368"/>
      <c r="L69" s="368"/>
      <c r="M69" s="369"/>
      <c r="N69" s="367" t="s">
        <v>488</v>
      </c>
      <c r="O69" s="368"/>
      <c r="P69" s="368"/>
      <c r="Q69" s="369"/>
      <c r="R69" s="359" t="s">
        <v>250</v>
      </c>
      <c r="S69" s="360"/>
    </row>
    <row r="70" spans="1:19" ht="12.75">
      <c r="A70" s="370"/>
      <c r="B70" s="371"/>
      <c r="C70" s="371"/>
      <c r="D70" s="371"/>
      <c r="E70" s="372"/>
      <c r="F70" s="370"/>
      <c r="G70" s="371"/>
      <c r="H70" s="371"/>
      <c r="I70" s="372"/>
      <c r="J70" s="370"/>
      <c r="K70" s="371"/>
      <c r="L70" s="371"/>
      <c r="M70" s="372"/>
      <c r="N70" s="370"/>
      <c r="O70" s="371"/>
      <c r="P70" s="371"/>
      <c r="Q70" s="372"/>
      <c r="R70" s="373" t="s">
        <v>251</v>
      </c>
      <c r="S70" s="374"/>
    </row>
    <row r="71" spans="1:19" s="65" customFormat="1" ht="12.75">
      <c r="A71" s="195">
        <v>1</v>
      </c>
      <c r="B71" s="193" t="s">
        <v>484</v>
      </c>
      <c r="C71" s="194" t="s">
        <v>27</v>
      </c>
      <c r="D71" s="194">
        <v>1</v>
      </c>
      <c r="E71" s="145"/>
      <c r="F71" s="82"/>
      <c r="G71" s="364">
        <v>35.19</v>
      </c>
      <c r="H71" s="364"/>
      <c r="I71" s="145"/>
      <c r="J71" s="193" t="s">
        <v>484</v>
      </c>
      <c r="K71" s="194" t="s">
        <v>27</v>
      </c>
      <c r="L71" s="194">
        <v>1</v>
      </c>
      <c r="M71" s="145"/>
      <c r="N71" s="82"/>
      <c r="O71" s="364">
        <v>35.19</v>
      </c>
      <c r="P71" s="364"/>
      <c r="Q71" s="145"/>
      <c r="R71" s="362">
        <f>O71-G71</f>
        <v>0</v>
      </c>
      <c r="S71" s="363"/>
    </row>
    <row r="72" spans="1:19" s="65" customFormat="1" ht="12.75">
      <c r="A72" s="195">
        <v>2</v>
      </c>
      <c r="B72" s="193" t="s">
        <v>484</v>
      </c>
      <c r="C72" s="194" t="s">
        <v>27</v>
      </c>
      <c r="D72" s="194">
        <v>2</v>
      </c>
      <c r="E72" s="145"/>
      <c r="F72" s="82"/>
      <c r="G72" s="364">
        <v>28.79</v>
      </c>
      <c r="H72" s="364"/>
      <c r="I72" s="145"/>
      <c r="J72" s="193" t="s">
        <v>484</v>
      </c>
      <c r="K72" s="194" t="s">
        <v>27</v>
      </c>
      <c r="L72" s="194">
        <v>2</v>
      </c>
      <c r="M72" s="145"/>
      <c r="N72" s="82"/>
      <c r="O72" s="364">
        <v>28.79</v>
      </c>
      <c r="P72" s="364"/>
      <c r="Q72" s="145"/>
      <c r="R72" s="362">
        <f>O72-G72</f>
        <v>0</v>
      </c>
      <c r="S72" s="363"/>
    </row>
    <row r="73" spans="1:19" s="65" customFormat="1" ht="12.75">
      <c r="A73" s="195">
        <v>3</v>
      </c>
      <c r="B73" s="193" t="s">
        <v>484</v>
      </c>
      <c r="C73" s="194" t="s">
        <v>27</v>
      </c>
      <c r="D73" s="194">
        <v>3</v>
      </c>
      <c r="E73" s="145"/>
      <c r="F73" s="82"/>
      <c r="G73" s="364">
        <v>23.94</v>
      </c>
      <c r="H73" s="364"/>
      <c r="I73" s="145"/>
      <c r="J73" s="193" t="s">
        <v>484</v>
      </c>
      <c r="K73" s="194" t="s">
        <v>27</v>
      </c>
      <c r="L73" s="194">
        <v>3</v>
      </c>
      <c r="M73" s="145"/>
      <c r="N73" s="82"/>
      <c r="O73" s="364">
        <v>23.94</v>
      </c>
      <c r="P73" s="364"/>
      <c r="Q73" s="145"/>
      <c r="R73" s="362">
        <f>O73-G73</f>
        <v>0</v>
      </c>
      <c r="S73" s="363"/>
    </row>
    <row r="74" spans="1:19" s="65" customFormat="1" ht="12.75">
      <c r="A74" s="195">
        <v>4</v>
      </c>
      <c r="B74" s="193" t="s">
        <v>484</v>
      </c>
      <c r="C74" s="194" t="s">
        <v>27</v>
      </c>
      <c r="D74" s="194">
        <v>4</v>
      </c>
      <c r="E74" s="145"/>
      <c r="F74" s="82"/>
      <c r="G74" s="364">
        <v>27.65</v>
      </c>
      <c r="H74" s="364"/>
      <c r="I74" s="145"/>
      <c r="J74" s="193" t="s">
        <v>484</v>
      </c>
      <c r="K74" s="194" t="s">
        <v>27</v>
      </c>
      <c r="L74" s="194">
        <v>4</v>
      </c>
      <c r="M74" s="145"/>
      <c r="N74" s="82"/>
      <c r="O74" s="364">
        <v>27.65</v>
      </c>
      <c r="P74" s="364"/>
      <c r="Q74" s="145"/>
      <c r="R74" s="362">
        <f>O74-G74</f>
        <v>0</v>
      </c>
      <c r="S74" s="363"/>
    </row>
    <row r="75" spans="1:19" s="65" customFormat="1" ht="12.75">
      <c r="A75" s="195">
        <v>5</v>
      </c>
      <c r="B75" s="193" t="s">
        <v>484</v>
      </c>
      <c r="C75" s="194" t="s">
        <v>27</v>
      </c>
      <c r="D75" s="194">
        <v>5</v>
      </c>
      <c r="E75" s="145"/>
      <c r="F75" s="82"/>
      <c r="G75" s="364">
        <v>31.96</v>
      </c>
      <c r="H75" s="364"/>
      <c r="I75" s="145"/>
      <c r="J75" s="193" t="s">
        <v>484</v>
      </c>
      <c r="K75" s="194" t="s">
        <v>27</v>
      </c>
      <c r="L75" s="194">
        <v>5</v>
      </c>
      <c r="M75" s="145"/>
      <c r="N75" s="82"/>
      <c r="O75" s="364">
        <v>31.96</v>
      </c>
      <c r="P75" s="364"/>
      <c r="Q75" s="145"/>
      <c r="R75" s="362">
        <f>O75-G75</f>
        <v>0</v>
      </c>
      <c r="S75" s="363"/>
    </row>
    <row r="76" spans="1:19" s="65" customFormat="1" ht="12.75">
      <c r="A76" s="195">
        <v>6</v>
      </c>
      <c r="B76" s="83"/>
      <c r="C76" s="83"/>
      <c r="D76" s="83"/>
      <c r="E76" s="145"/>
      <c r="F76" s="82"/>
      <c r="G76" s="83"/>
      <c r="H76" s="83"/>
      <c r="I76" s="145"/>
      <c r="J76" s="82"/>
      <c r="K76" s="83"/>
      <c r="L76" s="83"/>
      <c r="M76" s="145"/>
      <c r="N76" s="82"/>
      <c r="O76" s="83"/>
      <c r="P76" s="83"/>
      <c r="Q76" s="145"/>
      <c r="R76" s="365"/>
      <c r="S76" s="363"/>
    </row>
    <row r="77" spans="1:19" s="65" customFormat="1" ht="12.75">
      <c r="A77" s="195">
        <v>7</v>
      </c>
      <c r="B77" s="83"/>
      <c r="C77" s="83"/>
      <c r="D77" s="83"/>
      <c r="E77" s="145"/>
      <c r="F77" s="82"/>
      <c r="G77" s="83"/>
      <c r="H77" s="83"/>
      <c r="I77" s="145"/>
      <c r="J77" s="82"/>
      <c r="K77" s="83"/>
      <c r="L77" s="83"/>
      <c r="M77" s="145"/>
      <c r="N77" s="82"/>
      <c r="O77" s="83"/>
      <c r="P77" s="83"/>
      <c r="Q77" s="145"/>
      <c r="R77" s="365"/>
      <c r="S77" s="363"/>
    </row>
    <row r="78" spans="1:19" s="65" customFormat="1" ht="12.75">
      <c r="A78" s="195">
        <v>8</v>
      </c>
      <c r="B78" s="83"/>
      <c r="C78" s="83"/>
      <c r="D78" s="83"/>
      <c r="E78" s="145"/>
      <c r="F78" s="82"/>
      <c r="G78" s="83"/>
      <c r="H78" s="83"/>
      <c r="I78" s="145"/>
      <c r="J78" s="82"/>
      <c r="K78" s="83"/>
      <c r="L78" s="83"/>
      <c r="M78" s="145"/>
      <c r="N78" s="82"/>
      <c r="O78" s="83"/>
      <c r="P78" s="83"/>
      <c r="Q78" s="145"/>
      <c r="R78" s="365"/>
      <c r="S78" s="363"/>
    </row>
    <row r="79" spans="1:19" ht="12.75">
      <c r="A79" s="126"/>
      <c r="B79" s="127"/>
      <c r="C79" s="127"/>
      <c r="D79" s="127"/>
      <c r="E79" s="128"/>
      <c r="F79" s="126"/>
      <c r="G79" s="127"/>
      <c r="H79" s="127"/>
      <c r="I79" s="128"/>
      <c r="J79" s="126"/>
      <c r="K79" s="127"/>
      <c r="L79" s="127"/>
      <c r="M79" s="128"/>
      <c r="N79" s="126"/>
      <c r="O79" s="127"/>
      <c r="P79" s="127"/>
      <c r="Q79" s="128"/>
      <c r="R79" s="239"/>
      <c r="S79" s="241"/>
    </row>
    <row r="80" spans="1:19" ht="12.75">
      <c r="A80" s="126"/>
      <c r="B80" s="127"/>
      <c r="C80" s="127"/>
      <c r="D80" s="127"/>
      <c r="E80" s="128"/>
      <c r="F80" s="126"/>
      <c r="G80" s="127"/>
      <c r="H80" s="127"/>
      <c r="I80" s="128"/>
      <c r="J80" s="126"/>
      <c r="K80" s="127"/>
      <c r="L80" s="127"/>
      <c r="M80" s="128"/>
      <c r="N80" s="126"/>
      <c r="O80" s="127"/>
      <c r="P80" s="127"/>
      <c r="Q80" s="128"/>
      <c r="R80" s="239"/>
      <c r="S80" s="241"/>
    </row>
    <row r="81" spans="1:19" ht="12.75">
      <c r="A81" s="126"/>
      <c r="B81" s="127"/>
      <c r="C81" s="127"/>
      <c r="D81" s="127"/>
      <c r="E81" s="128"/>
      <c r="F81" s="126"/>
      <c r="G81" s="127"/>
      <c r="H81" s="127"/>
      <c r="I81" s="128"/>
      <c r="J81" s="126"/>
      <c r="K81" s="127"/>
      <c r="L81" s="127"/>
      <c r="M81" s="128"/>
      <c r="N81" s="126"/>
      <c r="O81" s="127"/>
      <c r="P81" s="127"/>
      <c r="Q81" s="128"/>
      <c r="R81" s="239"/>
      <c r="S81" s="241"/>
    </row>
    <row r="82" spans="1:19" ht="12.75">
      <c r="A82" s="126" t="s">
        <v>252</v>
      </c>
      <c r="B82" s="127"/>
      <c r="C82" s="127"/>
      <c r="D82" s="127"/>
      <c r="E82" s="128"/>
      <c r="F82" s="126"/>
      <c r="G82" s="128"/>
      <c r="H82" s="361">
        <f>AVERAGE(G71:H78)</f>
        <v>29.506</v>
      </c>
      <c r="I82" s="241"/>
      <c r="J82" s="126" t="s">
        <v>252</v>
      </c>
      <c r="K82" s="127"/>
      <c r="L82" s="127"/>
      <c r="M82" s="128"/>
      <c r="N82" s="126"/>
      <c r="O82" s="128"/>
      <c r="P82" s="361">
        <f>AVERAGE(O71:P78)</f>
        <v>29.506</v>
      </c>
      <c r="Q82" s="241"/>
      <c r="R82" s="352">
        <f>AVERAGE(R71:S78)</f>
        <v>0</v>
      </c>
      <c r="S82" s="353"/>
    </row>
    <row r="83" spans="1:19" ht="12.75">
      <c r="A83" s="126" t="s">
        <v>253</v>
      </c>
      <c r="B83" s="127"/>
      <c r="C83" s="127"/>
      <c r="D83" s="127"/>
      <c r="E83" s="127"/>
      <c r="F83" s="127"/>
      <c r="G83" s="128"/>
      <c r="H83" s="361">
        <f>SUM(G71:H78)</f>
        <v>147.53</v>
      </c>
      <c r="I83" s="241"/>
      <c r="J83" s="126" t="s">
        <v>253</v>
      </c>
      <c r="K83" s="127"/>
      <c r="L83" s="127"/>
      <c r="M83" s="127"/>
      <c r="N83" s="127"/>
      <c r="O83" s="128"/>
      <c r="P83" s="361">
        <f>SUM(O71:P78)</f>
        <v>147.53</v>
      </c>
      <c r="Q83" s="241"/>
      <c r="R83" s="354"/>
      <c r="S83" s="355"/>
    </row>
    <row r="84" spans="1:19" ht="12.75">
      <c r="A84" s="12"/>
      <c r="B84" s="12"/>
      <c r="C84" s="12"/>
      <c r="D84" s="12"/>
      <c r="E84" s="12"/>
      <c r="F84" s="12"/>
      <c r="G84" s="12"/>
      <c r="H84" s="12"/>
      <c r="I84" s="12"/>
      <c r="J84" s="12"/>
      <c r="K84" s="12"/>
      <c r="L84" s="12"/>
      <c r="M84" s="12"/>
      <c r="N84" s="12"/>
      <c r="O84" s="12"/>
      <c r="P84" s="381" t="s">
        <v>594</v>
      </c>
      <c r="Q84" s="382"/>
      <c r="R84" s="377">
        <f>R82*20%</f>
        <v>0</v>
      </c>
      <c r="S84" s="378"/>
    </row>
    <row r="85" spans="1:19" ht="12.75">
      <c r="A85" s="351" t="s">
        <v>255</v>
      </c>
      <c r="B85" s="351"/>
      <c r="C85" s="351"/>
      <c r="D85" s="12"/>
      <c r="E85" s="12"/>
      <c r="F85" s="12"/>
      <c r="G85" s="12"/>
      <c r="H85" s="12"/>
      <c r="I85" s="12"/>
      <c r="J85" s="12"/>
      <c r="K85" s="12"/>
      <c r="L85" s="12"/>
      <c r="M85" s="12"/>
      <c r="N85" s="12"/>
      <c r="O85" s="12"/>
      <c r="P85" s="383"/>
      <c r="Q85" s="384"/>
      <c r="R85" s="379"/>
      <c r="S85" s="380"/>
    </row>
    <row r="86" spans="1:17" ht="12.75">
      <c r="A86" s="351"/>
      <c r="B86" s="351"/>
      <c r="C86" s="351"/>
      <c r="D86" s="12"/>
      <c r="E86" s="12"/>
      <c r="F86" s="233"/>
      <c r="G86" s="233"/>
      <c r="H86" s="233"/>
      <c r="I86" s="233"/>
      <c r="J86" s="233"/>
      <c r="K86" s="233"/>
      <c r="L86" s="233"/>
      <c r="M86" s="233"/>
      <c r="N86" s="12"/>
      <c r="O86" s="233"/>
      <c r="P86" s="233"/>
      <c r="Q86" s="233"/>
    </row>
    <row r="87" spans="1:19" ht="12.75">
      <c r="A87" t="s">
        <v>227</v>
      </c>
      <c r="M87" s="12"/>
      <c r="N87" s="12"/>
      <c r="O87" s="133"/>
      <c r="P87" s="133"/>
      <c r="Q87" s="12"/>
      <c r="R87" s="12"/>
      <c r="S87" s="12"/>
    </row>
    <row r="89" ht="12.75">
      <c r="A89" t="s">
        <v>48</v>
      </c>
    </row>
    <row r="90" spans="2:7" ht="12.75">
      <c r="B90" t="s">
        <v>228</v>
      </c>
      <c r="G90" s="1">
        <v>10</v>
      </c>
    </row>
    <row r="91" spans="2:14" ht="12.75">
      <c r="B91" s="132">
        <v>0.036</v>
      </c>
      <c r="C91" s="1" t="s">
        <v>27</v>
      </c>
      <c r="D91" s="132">
        <v>0.04</v>
      </c>
      <c r="G91" s="1">
        <v>8</v>
      </c>
      <c r="N91" t="s">
        <v>229</v>
      </c>
    </row>
    <row r="92" spans="2:7" ht="12.75">
      <c r="B92" s="132">
        <v>0.026</v>
      </c>
      <c r="C92" s="1" t="s">
        <v>27</v>
      </c>
      <c r="D92" s="132">
        <v>0.0359</v>
      </c>
      <c r="G92" s="1">
        <v>6</v>
      </c>
    </row>
    <row r="93" spans="2:7" ht="12.75">
      <c r="B93" s="132">
        <v>0.016</v>
      </c>
      <c r="C93" s="1" t="s">
        <v>27</v>
      </c>
      <c r="D93" s="132">
        <v>0.0259</v>
      </c>
      <c r="G93" s="1">
        <v>4</v>
      </c>
    </row>
    <row r="94" spans="2:19" ht="12.75">
      <c r="B94" s="132">
        <v>0.015</v>
      </c>
      <c r="C94" s="1" t="s">
        <v>27</v>
      </c>
      <c r="D94" s="132">
        <v>0.0159</v>
      </c>
      <c r="G94" s="1">
        <v>1</v>
      </c>
      <c r="N94" s="358" t="s">
        <v>239</v>
      </c>
      <c r="O94" s="358"/>
      <c r="P94" s="358"/>
      <c r="Q94" s="358"/>
      <c r="R94" s="358"/>
      <c r="S94" s="358"/>
    </row>
    <row r="95" spans="14:19" ht="12.75">
      <c r="N95" s="356" t="s">
        <v>230</v>
      </c>
      <c r="O95" s="356"/>
      <c r="P95" s="356"/>
      <c r="Q95" s="356"/>
      <c r="R95" s="356"/>
      <c r="S95" s="356"/>
    </row>
    <row r="96" ht="12.75">
      <c r="A96" t="s">
        <v>231</v>
      </c>
    </row>
    <row r="99" ht="12.75">
      <c r="M99" t="s">
        <v>232</v>
      </c>
    </row>
    <row r="100" spans="1:6" ht="12.75">
      <c r="A100" s="358" t="s">
        <v>206</v>
      </c>
      <c r="B100" s="358"/>
      <c r="C100" s="358"/>
      <c r="D100" s="358"/>
      <c r="E100" s="358"/>
      <c r="F100" s="358"/>
    </row>
    <row r="101" spans="1:6" ht="12.75">
      <c r="A101" s="231" t="s">
        <v>207</v>
      </c>
      <c r="B101" s="231"/>
      <c r="C101" s="231"/>
      <c r="D101" s="231"/>
      <c r="E101" s="231"/>
      <c r="F101" s="231"/>
    </row>
    <row r="103" spans="12:17" ht="12.75">
      <c r="L103" s="357" t="s">
        <v>243</v>
      </c>
      <c r="M103" s="357"/>
      <c r="N103" s="357"/>
      <c r="O103" s="357"/>
      <c r="P103" s="357"/>
      <c r="Q103" s="357"/>
    </row>
    <row r="104" spans="12:17" ht="12.75">
      <c r="L104" s="231" t="s">
        <v>233</v>
      </c>
      <c r="M104" s="231"/>
      <c r="N104" s="231"/>
      <c r="O104" s="231"/>
      <c r="P104" s="231"/>
      <c r="Q104" s="231"/>
    </row>
    <row r="111" spans="1:19" ht="12.75">
      <c r="A111" s="231" t="s">
        <v>0</v>
      </c>
      <c r="B111" s="231"/>
      <c r="C111" s="231"/>
      <c r="D111" s="231"/>
      <c r="E111" s="231"/>
      <c r="F111" s="231"/>
      <c r="G111" s="231"/>
      <c r="H111" s="231"/>
      <c r="I111" s="231"/>
      <c r="J111" s="231"/>
      <c r="K111" s="231"/>
      <c r="L111" s="231"/>
      <c r="M111" s="231"/>
      <c r="N111" s="231"/>
      <c r="O111" s="231"/>
      <c r="P111" s="231"/>
      <c r="Q111" s="231"/>
      <c r="R111" s="231"/>
      <c r="S111" s="231"/>
    </row>
    <row r="112" spans="1:19" ht="12.75">
      <c r="A112" s="231" t="s">
        <v>1</v>
      </c>
      <c r="B112" s="231"/>
      <c r="C112" s="231"/>
      <c r="D112" s="231"/>
      <c r="E112" s="231"/>
      <c r="F112" s="231"/>
      <c r="G112" s="231"/>
      <c r="H112" s="231"/>
      <c r="I112" s="231"/>
      <c r="J112" s="231"/>
      <c r="K112" s="231"/>
      <c r="L112" s="231"/>
      <c r="M112" s="231"/>
      <c r="N112" s="231"/>
      <c r="O112" s="231"/>
      <c r="P112" s="231"/>
      <c r="Q112" s="231"/>
      <c r="R112" s="231"/>
      <c r="S112" s="231"/>
    </row>
    <row r="113" spans="1:19" ht="12.75">
      <c r="A113" s="231" t="s">
        <v>2</v>
      </c>
      <c r="B113" s="231"/>
      <c r="C113" s="231"/>
      <c r="D113" s="231"/>
      <c r="E113" s="231"/>
      <c r="F113" s="231"/>
      <c r="G113" s="231"/>
      <c r="H113" s="231"/>
      <c r="I113" s="231"/>
      <c r="J113" s="231"/>
      <c r="K113" s="231"/>
      <c r="L113" s="231"/>
      <c r="M113" s="231"/>
      <c r="N113" s="231"/>
      <c r="O113" s="231"/>
      <c r="P113" s="231"/>
      <c r="Q113" s="231"/>
      <c r="R113" s="231"/>
      <c r="S113" s="231"/>
    </row>
    <row r="114" spans="1:19" ht="12.75">
      <c r="A114" s="231" t="s">
        <v>3</v>
      </c>
      <c r="B114" s="231"/>
      <c r="C114" s="231"/>
      <c r="D114" s="231"/>
      <c r="E114" s="231"/>
      <c r="F114" s="231"/>
      <c r="G114" s="231"/>
      <c r="H114" s="231"/>
      <c r="I114" s="231"/>
      <c r="J114" s="231"/>
      <c r="K114" s="231"/>
      <c r="L114" s="231"/>
      <c r="M114" s="231"/>
      <c r="N114" s="231"/>
      <c r="O114" s="231"/>
      <c r="P114" s="231"/>
      <c r="Q114" s="231"/>
      <c r="R114" s="231"/>
      <c r="S114" s="231"/>
    </row>
    <row r="115" spans="1:19" ht="12.75">
      <c r="A115" s="231" t="s">
        <v>4</v>
      </c>
      <c r="B115" s="231"/>
      <c r="C115" s="231"/>
      <c r="D115" s="231"/>
      <c r="E115" s="231"/>
      <c r="F115" s="231"/>
      <c r="G115" s="231"/>
      <c r="H115" s="231"/>
      <c r="I115" s="231"/>
      <c r="J115" s="231"/>
      <c r="K115" s="231"/>
      <c r="L115" s="231"/>
      <c r="M115" s="231"/>
      <c r="N115" s="231"/>
      <c r="O115" s="231"/>
      <c r="P115" s="231"/>
      <c r="Q115" s="231"/>
      <c r="R115" s="231"/>
      <c r="S115" s="231"/>
    </row>
    <row r="117" spans="1:19" ht="12.75">
      <c r="A117" s="231" t="s">
        <v>38</v>
      </c>
      <c r="B117" s="231"/>
      <c r="C117" s="231"/>
      <c r="D117" s="231"/>
      <c r="E117" s="231"/>
      <c r="F117" s="231"/>
      <c r="G117" s="231"/>
      <c r="H117" s="231"/>
      <c r="I117" s="231"/>
      <c r="J117" s="231"/>
      <c r="K117" s="231"/>
      <c r="L117" s="231"/>
      <c r="M117" s="231"/>
      <c r="N117" s="231"/>
      <c r="O117" s="231"/>
      <c r="P117" s="231"/>
      <c r="Q117" s="231"/>
      <c r="R117" s="231"/>
      <c r="S117" s="231"/>
    </row>
    <row r="118" spans="1:19" ht="12.75">
      <c r="A118" s="231" t="s">
        <v>244</v>
      </c>
      <c r="B118" s="231"/>
      <c r="C118" s="231"/>
      <c r="D118" s="231"/>
      <c r="E118" s="231"/>
      <c r="F118" s="231"/>
      <c r="G118" s="231"/>
      <c r="H118" s="231"/>
      <c r="I118" s="231"/>
      <c r="J118" s="231"/>
      <c r="K118" s="231"/>
      <c r="L118" s="231"/>
      <c r="M118" s="231"/>
      <c r="N118" s="231"/>
      <c r="O118" s="231"/>
      <c r="P118" s="231"/>
      <c r="Q118" s="231"/>
      <c r="R118" s="231"/>
      <c r="S118" s="231"/>
    </row>
    <row r="119" spans="1:19" ht="12.75">
      <c r="A119" s="231" t="s">
        <v>478</v>
      </c>
      <c r="B119" s="231"/>
      <c r="C119" s="231"/>
      <c r="D119" s="231"/>
      <c r="E119" s="231"/>
      <c r="F119" s="231"/>
      <c r="G119" s="231"/>
      <c r="H119" s="231"/>
      <c r="I119" s="231"/>
      <c r="J119" s="231"/>
      <c r="K119" s="231"/>
      <c r="L119" s="231"/>
      <c r="M119" s="231"/>
      <c r="N119" s="231"/>
      <c r="O119" s="231"/>
      <c r="P119" s="231"/>
      <c r="Q119" s="231"/>
      <c r="R119" s="231"/>
      <c r="S119" s="231"/>
    </row>
    <row r="120" spans="1:19" ht="20.25">
      <c r="A120" s="391" t="s">
        <v>256</v>
      </c>
      <c r="B120" s="391"/>
      <c r="C120" s="391"/>
      <c r="D120" s="391"/>
      <c r="E120" s="391"/>
      <c r="F120" s="391"/>
      <c r="G120" s="391"/>
      <c r="H120" s="391"/>
      <c r="I120" s="391"/>
      <c r="J120" s="391"/>
      <c r="K120" s="391"/>
      <c r="L120" s="391"/>
      <c r="M120" s="391"/>
      <c r="N120" s="391"/>
      <c r="O120" s="391"/>
      <c r="P120" s="391"/>
      <c r="Q120" s="391"/>
      <c r="R120" s="391"/>
      <c r="S120" s="391"/>
    </row>
    <row r="122" spans="1:19" ht="12.75">
      <c r="A122" t="s">
        <v>225</v>
      </c>
      <c r="C122" s="366" t="s">
        <v>241</v>
      </c>
      <c r="D122" s="366"/>
      <c r="E122" s="366"/>
      <c r="F122" s="366"/>
      <c r="G122" s="366"/>
      <c r="H122" s="366"/>
      <c r="I122" s="12"/>
      <c r="K122" t="s">
        <v>226</v>
      </c>
      <c r="O122" s="366" t="s">
        <v>265</v>
      </c>
      <c r="P122" s="366"/>
      <c r="Q122" s="366"/>
      <c r="R122" s="366"/>
      <c r="S122" s="366"/>
    </row>
    <row r="124" spans="1:19" ht="12.75" customHeight="1">
      <c r="A124" s="367" t="s">
        <v>247</v>
      </c>
      <c r="B124" s="368"/>
      <c r="C124" s="368"/>
      <c r="D124" s="368"/>
      <c r="E124" s="369"/>
      <c r="F124" s="367" t="s">
        <v>249</v>
      </c>
      <c r="G124" s="368"/>
      <c r="H124" s="368"/>
      <c r="I124" s="369"/>
      <c r="J124" s="367" t="s">
        <v>247</v>
      </c>
      <c r="K124" s="368"/>
      <c r="L124" s="368"/>
      <c r="M124" s="369"/>
      <c r="N124" s="367" t="s">
        <v>488</v>
      </c>
      <c r="O124" s="368"/>
      <c r="P124" s="368"/>
      <c r="Q124" s="369"/>
      <c r="R124" s="359" t="s">
        <v>250</v>
      </c>
      <c r="S124" s="360"/>
    </row>
    <row r="125" spans="1:19" ht="12.75">
      <c r="A125" s="370"/>
      <c r="B125" s="371"/>
      <c r="C125" s="371"/>
      <c r="D125" s="371"/>
      <c r="E125" s="372"/>
      <c r="F125" s="370"/>
      <c r="G125" s="371"/>
      <c r="H125" s="371"/>
      <c r="I125" s="372"/>
      <c r="J125" s="370"/>
      <c r="K125" s="371"/>
      <c r="L125" s="371"/>
      <c r="M125" s="372"/>
      <c r="N125" s="370"/>
      <c r="O125" s="371"/>
      <c r="P125" s="371"/>
      <c r="Q125" s="372"/>
      <c r="R125" s="373" t="s">
        <v>251</v>
      </c>
      <c r="S125" s="374"/>
    </row>
    <row r="126" spans="1:19" s="65" customFormat="1" ht="12.75">
      <c r="A126" s="195">
        <v>1</v>
      </c>
      <c r="B126" s="193" t="s">
        <v>266</v>
      </c>
      <c r="C126" s="194" t="s">
        <v>27</v>
      </c>
      <c r="D126" s="194">
        <v>1</v>
      </c>
      <c r="E126" s="145"/>
      <c r="F126" s="82"/>
      <c r="G126" s="364">
        <v>37.71</v>
      </c>
      <c r="H126" s="364"/>
      <c r="I126" s="145"/>
      <c r="J126" s="193" t="s">
        <v>266</v>
      </c>
      <c r="K126" s="194" t="s">
        <v>27</v>
      </c>
      <c r="L126" s="194">
        <v>1</v>
      </c>
      <c r="M126" s="145"/>
      <c r="N126" s="82"/>
      <c r="O126" s="364">
        <v>37.71</v>
      </c>
      <c r="P126" s="364"/>
      <c r="Q126" s="145"/>
      <c r="R126" s="362">
        <f>O126-G126</f>
        <v>0</v>
      </c>
      <c r="S126" s="363"/>
    </row>
    <row r="127" spans="1:19" s="65" customFormat="1" ht="12.75">
      <c r="A127" s="195">
        <v>2</v>
      </c>
      <c r="B127" s="193" t="s">
        <v>266</v>
      </c>
      <c r="C127" s="194" t="s">
        <v>27</v>
      </c>
      <c r="D127" s="194">
        <v>2</v>
      </c>
      <c r="E127" s="145"/>
      <c r="F127" s="82"/>
      <c r="G127" s="364">
        <v>17.69</v>
      </c>
      <c r="H127" s="364"/>
      <c r="I127" s="145"/>
      <c r="J127" s="193" t="s">
        <v>266</v>
      </c>
      <c r="K127" s="194" t="s">
        <v>27</v>
      </c>
      <c r="L127" s="194">
        <v>2</v>
      </c>
      <c r="M127" s="145"/>
      <c r="N127" s="82"/>
      <c r="O127" s="364">
        <v>17.69</v>
      </c>
      <c r="P127" s="364"/>
      <c r="Q127" s="145"/>
      <c r="R127" s="362">
        <f>O127-G127</f>
        <v>0</v>
      </c>
      <c r="S127" s="363"/>
    </row>
    <row r="128" spans="1:19" s="65" customFormat="1" ht="12.75">
      <c r="A128" s="195">
        <v>3</v>
      </c>
      <c r="B128" s="193" t="s">
        <v>266</v>
      </c>
      <c r="C128" s="194" t="s">
        <v>27</v>
      </c>
      <c r="D128" s="194">
        <v>3</v>
      </c>
      <c r="E128" s="145"/>
      <c r="F128" s="82"/>
      <c r="G128" s="364">
        <v>41.99</v>
      </c>
      <c r="H128" s="364"/>
      <c r="I128" s="145"/>
      <c r="J128" s="193" t="s">
        <v>266</v>
      </c>
      <c r="K128" s="194" t="s">
        <v>27</v>
      </c>
      <c r="L128" s="194">
        <v>3</v>
      </c>
      <c r="M128" s="145"/>
      <c r="N128" s="82"/>
      <c r="O128" s="364">
        <v>41.99</v>
      </c>
      <c r="P128" s="364"/>
      <c r="Q128" s="145"/>
      <c r="R128" s="362">
        <f>O128-G128</f>
        <v>0</v>
      </c>
      <c r="S128" s="363"/>
    </row>
    <row r="129" spans="1:19" s="65" customFormat="1" ht="12.75">
      <c r="A129" s="195">
        <v>4</v>
      </c>
      <c r="B129" s="193" t="s">
        <v>266</v>
      </c>
      <c r="C129" s="194" t="s">
        <v>27</v>
      </c>
      <c r="D129" s="194">
        <v>5</v>
      </c>
      <c r="E129" s="145"/>
      <c r="F129" s="82"/>
      <c r="G129" s="364">
        <v>37.5</v>
      </c>
      <c r="H129" s="364"/>
      <c r="I129" s="145"/>
      <c r="J129" s="193" t="s">
        <v>266</v>
      </c>
      <c r="K129" s="194" t="s">
        <v>27</v>
      </c>
      <c r="L129" s="194">
        <v>5</v>
      </c>
      <c r="M129" s="145"/>
      <c r="N129" s="82"/>
      <c r="O129" s="364">
        <v>37.5</v>
      </c>
      <c r="P129" s="364"/>
      <c r="Q129" s="145"/>
      <c r="R129" s="362">
        <f>O129-G129</f>
        <v>0</v>
      </c>
      <c r="S129" s="363"/>
    </row>
    <row r="130" spans="1:19" s="65" customFormat="1" ht="12.75">
      <c r="A130" s="195">
        <v>5</v>
      </c>
      <c r="B130" s="193"/>
      <c r="C130" s="194"/>
      <c r="D130" s="83"/>
      <c r="E130" s="145"/>
      <c r="F130" s="82"/>
      <c r="G130" s="364"/>
      <c r="H130" s="364"/>
      <c r="I130" s="145"/>
      <c r="J130" s="193"/>
      <c r="K130" s="194"/>
      <c r="L130" s="83"/>
      <c r="M130" s="145"/>
      <c r="N130" s="82"/>
      <c r="O130" s="364"/>
      <c r="P130" s="364"/>
      <c r="Q130" s="145"/>
      <c r="R130" s="362"/>
      <c r="S130" s="363"/>
    </row>
    <row r="131" spans="1:19" s="65" customFormat="1" ht="12.75">
      <c r="A131" s="195">
        <v>6</v>
      </c>
      <c r="B131" s="83"/>
      <c r="C131" s="83"/>
      <c r="D131" s="83"/>
      <c r="E131" s="145"/>
      <c r="F131" s="82"/>
      <c r="G131" s="83"/>
      <c r="H131" s="83"/>
      <c r="I131" s="145"/>
      <c r="J131" s="82"/>
      <c r="K131" s="83"/>
      <c r="L131" s="83"/>
      <c r="M131" s="145"/>
      <c r="N131" s="82"/>
      <c r="O131" s="83"/>
      <c r="P131" s="83"/>
      <c r="Q131" s="145"/>
      <c r="R131" s="365"/>
      <c r="S131" s="363"/>
    </row>
    <row r="132" spans="1:19" s="65" customFormat="1" ht="12.75">
      <c r="A132" s="195">
        <v>7</v>
      </c>
      <c r="B132" s="83"/>
      <c r="C132" s="83"/>
      <c r="D132" s="83"/>
      <c r="E132" s="145"/>
      <c r="F132" s="82"/>
      <c r="G132" s="83"/>
      <c r="H132" s="83"/>
      <c r="I132" s="145"/>
      <c r="J132" s="82"/>
      <c r="K132" s="83"/>
      <c r="L132" s="83"/>
      <c r="M132" s="145"/>
      <c r="N132" s="82"/>
      <c r="O132" s="83"/>
      <c r="P132" s="83"/>
      <c r="Q132" s="145"/>
      <c r="R132" s="365"/>
      <c r="S132" s="363"/>
    </row>
    <row r="133" spans="1:19" s="65" customFormat="1" ht="12.75">
      <c r="A133" s="195">
        <v>8</v>
      </c>
      <c r="B133" s="83"/>
      <c r="C133" s="83"/>
      <c r="D133" s="83"/>
      <c r="E133" s="145"/>
      <c r="F133" s="82"/>
      <c r="G133" s="83"/>
      <c r="H133" s="83"/>
      <c r="I133" s="145"/>
      <c r="J133" s="82"/>
      <c r="K133" s="83"/>
      <c r="L133" s="83"/>
      <c r="M133" s="145"/>
      <c r="N133" s="82"/>
      <c r="O133" s="83"/>
      <c r="P133" s="83"/>
      <c r="Q133" s="145"/>
      <c r="R133" s="365"/>
      <c r="S133" s="363"/>
    </row>
    <row r="134" spans="1:19" ht="12.75">
      <c r="A134" s="126"/>
      <c r="B134" s="127"/>
      <c r="C134" s="127"/>
      <c r="D134" s="127"/>
      <c r="E134" s="128"/>
      <c r="F134" s="126"/>
      <c r="G134" s="127"/>
      <c r="H134" s="127"/>
      <c r="I134" s="128"/>
      <c r="J134" s="126"/>
      <c r="K134" s="127"/>
      <c r="L134" s="127"/>
      <c r="M134" s="128"/>
      <c r="N134" s="126"/>
      <c r="O134" s="127"/>
      <c r="P134" s="127"/>
      <c r="Q134" s="128"/>
      <c r="R134" s="239"/>
      <c r="S134" s="241"/>
    </row>
    <row r="135" spans="1:19" ht="12.75">
      <c r="A135" s="126"/>
      <c r="B135" s="127"/>
      <c r="C135" s="127"/>
      <c r="D135" s="127"/>
      <c r="E135" s="128"/>
      <c r="F135" s="126"/>
      <c r="G135" s="127"/>
      <c r="H135" s="127"/>
      <c r="I135" s="128"/>
      <c r="J135" s="126"/>
      <c r="K135" s="127"/>
      <c r="L135" s="127"/>
      <c r="M135" s="128"/>
      <c r="N135" s="126"/>
      <c r="O135" s="127"/>
      <c r="P135" s="127"/>
      <c r="Q135" s="128"/>
      <c r="R135" s="239"/>
      <c r="S135" s="241"/>
    </row>
    <row r="136" spans="1:19" ht="12.75">
      <c r="A136" s="126"/>
      <c r="B136" s="127"/>
      <c r="C136" s="127"/>
      <c r="D136" s="127"/>
      <c r="E136" s="128"/>
      <c r="F136" s="126"/>
      <c r="G136" s="127"/>
      <c r="H136" s="127"/>
      <c r="I136" s="128"/>
      <c r="J136" s="126"/>
      <c r="K136" s="127"/>
      <c r="L136" s="127"/>
      <c r="M136" s="128"/>
      <c r="N136" s="126"/>
      <c r="O136" s="127"/>
      <c r="P136" s="127"/>
      <c r="Q136" s="128"/>
      <c r="R136" s="239"/>
      <c r="S136" s="241"/>
    </row>
    <row r="137" spans="1:19" ht="12.75">
      <c r="A137" s="126" t="s">
        <v>252</v>
      </c>
      <c r="B137" s="127"/>
      <c r="C137" s="127"/>
      <c r="D137" s="127"/>
      <c r="E137" s="128"/>
      <c r="F137" s="126"/>
      <c r="G137" s="128"/>
      <c r="H137" s="361">
        <f>AVERAGE(G126:H133)</f>
        <v>33.722500000000004</v>
      </c>
      <c r="I137" s="241"/>
      <c r="J137" s="126" t="s">
        <v>252</v>
      </c>
      <c r="K137" s="127"/>
      <c r="L137" s="127"/>
      <c r="M137" s="128"/>
      <c r="N137" s="126"/>
      <c r="O137" s="128"/>
      <c r="P137" s="361">
        <f>AVERAGE(O126:P133)</f>
        <v>33.722500000000004</v>
      </c>
      <c r="Q137" s="241"/>
      <c r="R137" s="352">
        <f>AVERAGE(R126:S133)</f>
        <v>0</v>
      </c>
      <c r="S137" s="353"/>
    </row>
    <row r="138" spans="1:19" ht="12.75">
      <c r="A138" s="126" t="s">
        <v>253</v>
      </c>
      <c r="B138" s="127"/>
      <c r="C138" s="127"/>
      <c r="D138" s="127"/>
      <c r="E138" s="127"/>
      <c r="F138" s="127"/>
      <c r="G138" s="128"/>
      <c r="H138" s="361">
        <f>SUM(G126:H133)</f>
        <v>134.89000000000001</v>
      </c>
      <c r="I138" s="241"/>
      <c r="J138" s="126" t="s">
        <v>253</v>
      </c>
      <c r="K138" s="127"/>
      <c r="L138" s="127"/>
      <c r="M138" s="127"/>
      <c r="N138" s="127"/>
      <c r="O138" s="128"/>
      <c r="P138" s="361">
        <f>SUM(O126:P133)</f>
        <v>134.89000000000001</v>
      </c>
      <c r="Q138" s="241"/>
      <c r="R138" s="354"/>
      <c r="S138" s="355"/>
    </row>
    <row r="139" spans="1:19" ht="12.75">
      <c r="A139" s="12"/>
      <c r="B139" s="12"/>
      <c r="C139" s="12"/>
      <c r="D139" s="12"/>
      <c r="E139" s="12"/>
      <c r="F139" s="12"/>
      <c r="G139" s="12"/>
      <c r="H139" s="12"/>
      <c r="I139" s="12"/>
      <c r="J139" s="12"/>
      <c r="K139" s="12"/>
      <c r="L139" s="12"/>
      <c r="M139" s="12"/>
      <c r="N139" s="12"/>
      <c r="O139" s="12"/>
      <c r="P139" s="381" t="s">
        <v>594</v>
      </c>
      <c r="Q139" s="382"/>
      <c r="R139" s="377">
        <f>R137*20%</f>
        <v>0</v>
      </c>
      <c r="S139" s="378"/>
    </row>
    <row r="140" spans="1:19" ht="12.75">
      <c r="A140" s="351" t="s">
        <v>255</v>
      </c>
      <c r="B140" s="351"/>
      <c r="C140" s="351"/>
      <c r="D140" s="12"/>
      <c r="E140" s="12"/>
      <c r="F140" s="12"/>
      <c r="G140" s="12"/>
      <c r="H140" s="12"/>
      <c r="I140" s="12"/>
      <c r="J140" s="12"/>
      <c r="K140" s="12"/>
      <c r="L140" s="12"/>
      <c r="M140" s="12"/>
      <c r="N140" s="12"/>
      <c r="O140" s="12"/>
      <c r="P140" s="383"/>
      <c r="Q140" s="384"/>
      <c r="R140" s="379"/>
      <c r="S140" s="380"/>
    </row>
    <row r="141" spans="1:17" ht="12.75">
      <c r="A141" s="351"/>
      <c r="B141" s="351"/>
      <c r="C141" s="351"/>
      <c r="D141" s="12"/>
      <c r="E141" s="12"/>
      <c r="F141" s="233"/>
      <c r="G141" s="233"/>
      <c r="H141" s="233"/>
      <c r="I141" s="233"/>
      <c r="J141" s="233"/>
      <c r="K141" s="233"/>
      <c r="L141" s="233"/>
      <c r="M141" s="233"/>
      <c r="N141" s="12"/>
      <c r="O141" s="233"/>
      <c r="P141" s="233"/>
      <c r="Q141" s="233"/>
    </row>
    <row r="142" spans="1:19" ht="12.75">
      <c r="A142" t="s">
        <v>227</v>
      </c>
      <c r="M142" s="12"/>
      <c r="N142" s="12"/>
      <c r="O142" s="133"/>
      <c r="P142" s="133"/>
      <c r="Q142" s="12"/>
      <c r="R142" s="12"/>
      <c r="S142" s="12"/>
    </row>
    <row r="144" ht="12.75">
      <c r="A144" t="s">
        <v>48</v>
      </c>
    </row>
    <row r="145" spans="2:7" ht="12.75">
      <c r="B145" t="s">
        <v>228</v>
      </c>
      <c r="G145" s="1">
        <v>10</v>
      </c>
    </row>
    <row r="146" spans="2:14" ht="12.75">
      <c r="B146" s="132">
        <v>0.036</v>
      </c>
      <c r="C146" s="1" t="s">
        <v>27</v>
      </c>
      <c r="D146" s="132">
        <v>0.04</v>
      </c>
      <c r="G146" s="1">
        <v>8</v>
      </c>
      <c r="N146" t="s">
        <v>229</v>
      </c>
    </row>
    <row r="147" spans="2:7" ht="12.75">
      <c r="B147" s="132">
        <v>0.026</v>
      </c>
      <c r="C147" s="1" t="s">
        <v>27</v>
      </c>
      <c r="D147" s="132">
        <v>0.0359</v>
      </c>
      <c r="G147" s="1">
        <v>6</v>
      </c>
    </row>
    <row r="148" spans="2:7" ht="12.75">
      <c r="B148" s="132">
        <v>0.016</v>
      </c>
      <c r="C148" s="1" t="s">
        <v>27</v>
      </c>
      <c r="D148" s="132">
        <v>0.0259</v>
      </c>
      <c r="G148" s="1">
        <v>4</v>
      </c>
    </row>
    <row r="149" spans="2:19" ht="12.75">
      <c r="B149" s="132">
        <v>0.015</v>
      </c>
      <c r="C149" s="1" t="s">
        <v>27</v>
      </c>
      <c r="D149" s="132">
        <v>0.0159</v>
      </c>
      <c r="G149" s="1">
        <v>1</v>
      </c>
      <c r="N149" s="358" t="s">
        <v>241</v>
      </c>
      <c r="O149" s="358"/>
      <c r="P149" s="358"/>
      <c r="Q149" s="358"/>
      <c r="R149" s="358"/>
      <c r="S149" s="358"/>
    </row>
    <row r="150" spans="14:19" ht="12.75">
      <c r="N150" s="356" t="s">
        <v>230</v>
      </c>
      <c r="O150" s="356"/>
      <c r="P150" s="356"/>
      <c r="Q150" s="356"/>
      <c r="R150" s="356"/>
      <c r="S150" s="356"/>
    </row>
    <row r="151" ht="12.75">
      <c r="A151" t="s">
        <v>231</v>
      </c>
    </row>
    <row r="154" ht="12.75">
      <c r="M154" t="s">
        <v>232</v>
      </c>
    </row>
    <row r="155" spans="1:6" ht="12.75">
      <c r="A155" s="358" t="s">
        <v>206</v>
      </c>
      <c r="B155" s="358"/>
      <c r="C155" s="358"/>
      <c r="D155" s="358"/>
      <c r="E155" s="358"/>
      <c r="F155" s="358"/>
    </row>
    <row r="156" spans="1:6" ht="12.75">
      <c r="A156" s="231" t="s">
        <v>207</v>
      </c>
      <c r="B156" s="231"/>
      <c r="C156" s="231"/>
      <c r="D156" s="231"/>
      <c r="E156" s="231"/>
      <c r="F156" s="231"/>
    </row>
    <row r="158" spans="12:17" ht="12.75">
      <c r="L158" s="357" t="s">
        <v>243</v>
      </c>
      <c r="M158" s="357"/>
      <c r="N158" s="357"/>
      <c r="O158" s="357"/>
      <c r="P158" s="357"/>
      <c r="Q158" s="357"/>
    </row>
    <row r="159" spans="12:17" ht="12.75">
      <c r="L159" s="231" t="s">
        <v>233</v>
      </c>
      <c r="M159" s="231"/>
      <c r="N159" s="231"/>
      <c r="O159" s="231"/>
      <c r="P159" s="231"/>
      <c r="Q159" s="231"/>
    </row>
    <row r="166" spans="1:19" ht="12.75">
      <c r="A166" s="231" t="s">
        <v>0</v>
      </c>
      <c r="B166" s="231"/>
      <c r="C166" s="231"/>
      <c r="D166" s="231"/>
      <c r="E166" s="231"/>
      <c r="F166" s="231"/>
      <c r="G166" s="231"/>
      <c r="H166" s="231"/>
      <c r="I166" s="231"/>
      <c r="J166" s="231"/>
      <c r="K166" s="231"/>
      <c r="L166" s="231"/>
      <c r="M166" s="231"/>
      <c r="N166" s="231"/>
      <c r="O166" s="231"/>
      <c r="P166" s="231"/>
      <c r="Q166" s="231"/>
      <c r="R166" s="231"/>
      <c r="S166" s="231"/>
    </row>
    <row r="167" spans="1:19" ht="12.75">
      <c r="A167" s="231" t="s">
        <v>1</v>
      </c>
      <c r="B167" s="231"/>
      <c r="C167" s="231"/>
      <c r="D167" s="231"/>
      <c r="E167" s="231"/>
      <c r="F167" s="231"/>
      <c r="G167" s="231"/>
      <c r="H167" s="231"/>
      <c r="I167" s="231"/>
      <c r="J167" s="231"/>
      <c r="K167" s="231"/>
      <c r="L167" s="231"/>
      <c r="M167" s="231"/>
      <c r="N167" s="231"/>
      <c r="O167" s="231"/>
      <c r="P167" s="231"/>
      <c r="Q167" s="231"/>
      <c r="R167" s="231"/>
      <c r="S167" s="231"/>
    </row>
    <row r="168" spans="1:19" ht="12.75">
      <c r="A168" s="231" t="s">
        <v>2</v>
      </c>
      <c r="B168" s="231"/>
      <c r="C168" s="231"/>
      <c r="D168" s="231"/>
      <c r="E168" s="231"/>
      <c r="F168" s="231"/>
      <c r="G168" s="231"/>
      <c r="H168" s="231"/>
      <c r="I168" s="231"/>
      <c r="J168" s="231"/>
      <c r="K168" s="231"/>
      <c r="L168" s="231"/>
      <c r="M168" s="231"/>
      <c r="N168" s="231"/>
      <c r="O168" s="231"/>
      <c r="P168" s="231"/>
      <c r="Q168" s="231"/>
      <c r="R168" s="231"/>
      <c r="S168" s="231"/>
    </row>
    <row r="169" spans="1:19" ht="12.75">
      <c r="A169" s="231" t="s">
        <v>3</v>
      </c>
      <c r="B169" s="231"/>
      <c r="C169" s="231"/>
      <c r="D169" s="231"/>
      <c r="E169" s="231"/>
      <c r="F169" s="231"/>
      <c r="G169" s="231"/>
      <c r="H169" s="231"/>
      <c r="I169" s="231"/>
      <c r="J169" s="231"/>
      <c r="K169" s="231"/>
      <c r="L169" s="231"/>
      <c r="M169" s="231"/>
      <c r="N169" s="231"/>
      <c r="O169" s="231"/>
      <c r="P169" s="231"/>
      <c r="Q169" s="231"/>
      <c r="R169" s="231"/>
      <c r="S169" s="231"/>
    </row>
    <row r="170" spans="1:19" ht="12.75">
      <c r="A170" s="231" t="s">
        <v>4</v>
      </c>
      <c r="B170" s="231"/>
      <c r="C170" s="231"/>
      <c r="D170" s="231"/>
      <c r="E170" s="231"/>
      <c r="F170" s="231"/>
      <c r="G170" s="231"/>
      <c r="H170" s="231"/>
      <c r="I170" s="231"/>
      <c r="J170" s="231"/>
      <c r="K170" s="231"/>
      <c r="L170" s="231"/>
      <c r="M170" s="231"/>
      <c r="N170" s="231"/>
      <c r="O170" s="231"/>
      <c r="P170" s="231"/>
      <c r="Q170" s="231"/>
      <c r="R170" s="231"/>
      <c r="S170" s="231"/>
    </row>
    <row r="172" spans="1:19" ht="12.75">
      <c r="A172" s="231" t="s">
        <v>38</v>
      </c>
      <c r="B172" s="231"/>
      <c r="C172" s="231"/>
      <c r="D172" s="231"/>
      <c r="E172" s="231"/>
      <c r="F172" s="231"/>
      <c r="G172" s="231"/>
      <c r="H172" s="231"/>
      <c r="I172" s="231"/>
      <c r="J172" s="231"/>
      <c r="K172" s="231"/>
      <c r="L172" s="231"/>
      <c r="M172" s="231"/>
      <c r="N172" s="231"/>
      <c r="O172" s="231"/>
      <c r="P172" s="231"/>
      <c r="Q172" s="231"/>
      <c r="R172" s="231"/>
      <c r="S172" s="231"/>
    </row>
    <row r="173" spans="1:19" ht="12.75">
      <c r="A173" s="231" t="s">
        <v>244</v>
      </c>
      <c r="B173" s="231"/>
      <c r="C173" s="231"/>
      <c r="D173" s="231"/>
      <c r="E173" s="231"/>
      <c r="F173" s="231"/>
      <c r="G173" s="231"/>
      <c r="H173" s="231"/>
      <c r="I173" s="231"/>
      <c r="J173" s="231"/>
      <c r="K173" s="231"/>
      <c r="L173" s="231"/>
      <c r="M173" s="231"/>
      <c r="N173" s="231"/>
      <c r="O173" s="231"/>
      <c r="P173" s="231"/>
      <c r="Q173" s="231"/>
      <c r="R173" s="231"/>
      <c r="S173" s="231"/>
    </row>
    <row r="174" spans="1:19" ht="12.75">
      <c r="A174" s="231" t="s">
        <v>478</v>
      </c>
      <c r="B174" s="231"/>
      <c r="C174" s="231"/>
      <c r="D174" s="231"/>
      <c r="E174" s="231"/>
      <c r="F174" s="231"/>
      <c r="G174" s="231"/>
      <c r="H174" s="231"/>
      <c r="I174" s="231"/>
      <c r="J174" s="231"/>
      <c r="K174" s="231"/>
      <c r="L174" s="231"/>
      <c r="M174" s="231"/>
      <c r="N174" s="231"/>
      <c r="O174" s="231"/>
      <c r="P174" s="231"/>
      <c r="Q174" s="231"/>
      <c r="R174" s="231"/>
      <c r="S174" s="231"/>
    </row>
    <row r="175" spans="1:19" ht="20.25">
      <c r="A175" s="391" t="s">
        <v>256</v>
      </c>
      <c r="B175" s="391"/>
      <c r="C175" s="391"/>
      <c r="D175" s="391"/>
      <c r="E175" s="391"/>
      <c r="F175" s="391"/>
      <c r="G175" s="391"/>
      <c r="H175" s="391"/>
      <c r="I175" s="391"/>
      <c r="J175" s="391"/>
      <c r="K175" s="391"/>
      <c r="L175" s="391"/>
      <c r="M175" s="391"/>
      <c r="N175" s="391"/>
      <c r="O175" s="391"/>
      <c r="P175" s="391"/>
      <c r="Q175" s="391"/>
      <c r="R175" s="391"/>
      <c r="S175" s="391"/>
    </row>
    <row r="177" spans="1:19" ht="12.75">
      <c r="A177" t="s">
        <v>225</v>
      </c>
      <c r="C177" s="366" t="s">
        <v>242</v>
      </c>
      <c r="D177" s="366"/>
      <c r="E177" s="366"/>
      <c r="F177" s="366"/>
      <c r="G177" s="366"/>
      <c r="H177" s="366"/>
      <c r="I177" s="12"/>
      <c r="K177" t="s">
        <v>226</v>
      </c>
      <c r="O177" s="366" t="s">
        <v>265</v>
      </c>
      <c r="P177" s="366"/>
      <c r="Q177" s="366"/>
      <c r="R177" s="366"/>
      <c r="S177" s="366"/>
    </row>
    <row r="179" spans="1:19" ht="12.75" customHeight="1">
      <c r="A179" s="367" t="s">
        <v>247</v>
      </c>
      <c r="B179" s="368"/>
      <c r="C179" s="368"/>
      <c r="D179" s="368"/>
      <c r="E179" s="369"/>
      <c r="F179" s="367" t="s">
        <v>249</v>
      </c>
      <c r="G179" s="368"/>
      <c r="H179" s="368"/>
      <c r="I179" s="369"/>
      <c r="J179" s="367" t="s">
        <v>247</v>
      </c>
      <c r="K179" s="368"/>
      <c r="L179" s="368"/>
      <c r="M179" s="369"/>
      <c r="N179" s="367" t="s">
        <v>488</v>
      </c>
      <c r="O179" s="368"/>
      <c r="P179" s="368"/>
      <c r="Q179" s="369"/>
      <c r="R179" s="359" t="s">
        <v>250</v>
      </c>
      <c r="S179" s="360"/>
    </row>
    <row r="180" spans="1:19" ht="12.75">
      <c r="A180" s="370"/>
      <c r="B180" s="371"/>
      <c r="C180" s="371"/>
      <c r="D180" s="371"/>
      <c r="E180" s="372"/>
      <c r="F180" s="370"/>
      <c r="G180" s="371"/>
      <c r="H180" s="371"/>
      <c r="I180" s="372"/>
      <c r="J180" s="370"/>
      <c r="K180" s="371"/>
      <c r="L180" s="371"/>
      <c r="M180" s="372"/>
      <c r="N180" s="370"/>
      <c r="O180" s="371"/>
      <c r="P180" s="371"/>
      <c r="Q180" s="372"/>
      <c r="R180" s="373" t="s">
        <v>251</v>
      </c>
      <c r="S180" s="374"/>
    </row>
    <row r="181" spans="1:19" ht="12.75">
      <c r="A181" s="136">
        <v>1</v>
      </c>
      <c r="B181" s="193" t="s">
        <v>481</v>
      </c>
      <c r="C181" s="194" t="s">
        <v>27</v>
      </c>
      <c r="D181" s="194">
        <v>3</v>
      </c>
      <c r="E181" s="145"/>
      <c r="F181" s="82"/>
      <c r="G181" s="364">
        <v>42</v>
      </c>
      <c r="H181" s="364"/>
      <c r="I181" s="145"/>
      <c r="J181" s="193" t="s">
        <v>481</v>
      </c>
      <c r="K181" s="194" t="s">
        <v>27</v>
      </c>
      <c r="L181" s="194">
        <v>3</v>
      </c>
      <c r="M181" s="145"/>
      <c r="N181" s="82"/>
      <c r="O181" s="364">
        <v>42</v>
      </c>
      <c r="P181" s="364"/>
      <c r="Q181" s="145"/>
      <c r="R181" s="362">
        <f>O181-G181</f>
        <v>0</v>
      </c>
      <c r="S181" s="363"/>
    </row>
    <row r="182" spans="1:19" ht="12.75">
      <c r="A182" s="136">
        <v>2</v>
      </c>
      <c r="B182" s="193" t="s">
        <v>481</v>
      </c>
      <c r="C182" s="194" t="s">
        <v>27</v>
      </c>
      <c r="D182" s="194">
        <v>6</v>
      </c>
      <c r="E182" s="145"/>
      <c r="F182" s="82"/>
      <c r="G182" s="364">
        <v>21.5</v>
      </c>
      <c r="H182" s="364"/>
      <c r="I182" s="145"/>
      <c r="J182" s="193" t="s">
        <v>481</v>
      </c>
      <c r="K182" s="194" t="s">
        <v>27</v>
      </c>
      <c r="L182" s="194">
        <v>6</v>
      </c>
      <c r="M182" s="145"/>
      <c r="N182" s="82"/>
      <c r="O182" s="364">
        <v>21.5</v>
      </c>
      <c r="P182" s="364"/>
      <c r="Q182" s="145"/>
      <c r="R182" s="362">
        <f>O182-G182</f>
        <v>0</v>
      </c>
      <c r="S182" s="363"/>
    </row>
    <row r="183" spans="1:19" ht="12.75">
      <c r="A183" s="136">
        <v>3</v>
      </c>
      <c r="B183" s="193" t="s">
        <v>481</v>
      </c>
      <c r="C183" s="194" t="s">
        <v>27</v>
      </c>
      <c r="D183" s="194">
        <v>7</v>
      </c>
      <c r="E183" s="145"/>
      <c r="F183" s="82"/>
      <c r="G183" s="364">
        <v>28.93</v>
      </c>
      <c r="H183" s="364"/>
      <c r="I183" s="145"/>
      <c r="J183" s="193" t="s">
        <v>481</v>
      </c>
      <c r="K183" s="194" t="s">
        <v>27</v>
      </c>
      <c r="L183" s="194">
        <v>7</v>
      </c>
      <c r="M183" s="145"/>
      <c r="N183" s="82"/>
      <c r="O183" s="364">
        <v>28.93</v>
      </c>
      <c r="P183" s="364"/>
      <c r="Q183" s="145"/>
      <c r="R183" s="362">
        <f>O183-G183</f>
        <v>0</v>
      </c>
      <c r="S183" s="363"/>
    </row>
    <row r="184" spans="1:19" ht="12.75">
      <c r="A184" s="136">
        <v>4</v>
      </c>
      <c r="B184" s="193" t="s">
        <v>481</v>
      </c>
      <c r="C184" s="194" t="s">
        <v>27</v>
      </c>
      <c r="D184" s="194">
        <v>2</v>
      </c>
      <c r="E184" s="145"/>
      <c r="F184" s="82"/>
      <c r="G184" s="364">
        <v>39.11</v>
      </c>
      <c r="H184" s="364"/>
      <c r="I184" s="145"/>
      <c r="J184" s="193" t="s">
        <v>481</v>
      </c>
      <c r="K184" s="194" t="s">
        <v>27</v>
      </c>
      <c r="L184" s="194">
        <v>2</v>
      </c>
      <c r="M184" s="145"/>
      <c r="N184" s="82"/>
      <c r="O184" s="364">
        <v>39.11</v>
      </c>
      <c r="P184" s="364"/>
      <c r="Q184" s="145"/>
      <c r="R184" s="362">
        <f>O184-G184</f>
        <v>0</v>
      </c>
      <c r="S184" s="363"/>
    </row>
    <row r="185" spans="1:19" ht="12.75">
      <c r="A185" s="136">
        <v>5</v>
      </c>
      <c r="B185" s="193" t="s">
        <v>481</v>
      </c>
      <c r="C185" s="194" t="s">
        <v>27</v>
      </c>
      <c r="D185" s="194">
        <v>4</v>
      </c>
      <c r="E185" s="145"/>
      <c r="F185" s="82"/>
      <c r="G185" s="364">
        <v>51.65</v>
      </c>
      <c r="H185" s="364"/>
      <c r="I185" s="145"/>
      <c r="J185" s="193" t="s">
        <v>481</v>
      </c>
      <c r="K185" s="194" t="s">
        <v>27</v>
      </c>
      <c r="L185" s="194">
        <v>4</v>
      </c>
      <c r="M185" s="145"/>
      <c r="N185" s="82"/>
      <c r="O185" s="364">
        <v>51.65</v>
      </c>
      <c r="P185" s="364"/>
      <c r="Q185" s="145"/>
      <c r="R185" s="362">
        <f>O185-G185</f>
        <v>0</v>
      </c>
      <c r="S185" s="363"/>
    </row>
    <row r="186" spans="1:19" ht="12.75">
      <c r="A186" s="136">
        <v>6</v>
      </c>
      <c r="B186" s="127"/>
      <c r="C186" s="127"/>
      <c r="D186" s="127"/>
      <c r="E186" s="128"/>
      <c r="F186" s="126"/>
      <c r="G186" s="127"/>
      <c r="H186" s="127"/>
      <c r="I186" s="128"/>
      <c r="J186" s="193"/>
      <c r="K186" s="194"/>
      <c r="L186" s="194"/>
      <c r="M186" s="145"/>
      <c r="N186" s="82"/>
      <c r="O186" s="364"/>
      <c r="P186" s="364"/>
      <c r="Q186" s="145"/>
      <c r="R186" s="362"/>
      <c r="S186" s="363"/>
    </row>
    <row r="187" spans="1:19" ht="12.75">
      <c r="A187" s="136">
        <v>7</v>
      </c>
      <c r="B187" s="127"/>
      <c r="C187" s="127"/>
      <c r="D187" s="127"/>
      <c r="E187" s="128"/>
      <c r="F187" s="126"/>
      <c r="G187" s="127"/>
      <c r="H187" s="127"/>
      <c r="I187" s="128"/>
      <c r="J187" s="193"/>
      <c r="K187" s="194"/>
      <c r="L187" s="194"/>
      <c r="M187" s="145"/>
      <c r="N187" s="82"/>
      <c r="O187" s="364"/>
      <c r="P187" s="364"/>
      <c r="Q187" s="145"/>
      <c r="R187" s="362"/>
      <c r="S187" s="363"/>
    </row>
    <row r="188" spans="1:19" ht="12.75">
      <c r="A188" s="136">
        <v>8</v>
      </c>
      <c r="B188" s="127"/>
      <c r="C188" s="127"/>
      <c r="D188" s="127"/>
      <c r="E188" s="128"/>
      <c r="F188" s="126"/>
      <c r="G188" s="127"/>
      <c r="H188" s="127"/>
      <c r="I188" s="128"/>
      <c r="J188" s="126"/>
      <c r="K188" s="127"/>
      <c r="L188" s="127"/>
      <c r="M188" s="128"/>
      <c r="N188" s="126"/>
      <c r="O188" s="127"/>
      <c r="P188" s="127"/>
      <c r="Q188" s="128"/>
      <c r="R188" s="239"/>
      <c r="S188" s="241"/>
    </row>
    <row r="189" spans="1:19" ht="12.75">
      <c r="A189" s="126"/>
      <c r="B189" s="127"/>
      <c r="C189" s="127"/>
      <c r="D189" s="127"/>
      <c r="E189" s="128"/>
      <c r="F189" s="126"/>
      <c r="G189" s="127"/>
      <c r="H189" s="127"/>
      <c r="I189" s="128"/>
      <c r="J189" s="126"/>
      <c r="K189" s="127"/>
      <c r="L189" s="127"/>
      <c r="M189" s="128"/>
      <c r="N189" s="126"/>
      <c r="O189" s="127"/>
      <c r="P189" s="127"/>
      <c r="Q189" s="128"/>
      <c r="R189" s="239"/>
      <c r="S189" s="241"/>
    </row>
    <row r="190" spans="1:19" ht="12.75">
      <c r="A190" s="126"/>
      <c r="B190" s="127"/>
      <c r="C190" s="127"/>
      <c r="D190" s="127"/>
      <c r="E190" s="128"/>
      <c r="F190" s="126"/>
      <c r="G190" s="127"/>
      <c r="H190" s="127"/>
      <c r="I190" s="128"/>
      <c r="J190" s="126"/>
      <c r="K190" s="127"/>
      <c r="L190" s="127"/>
      <c r="M190" s="128"/>
      <c r="N190" s="126"/>
      <c r="O190" s="127"/>
      <c r="P190" s="127"/>
      <c r="Q190" s="128"/>
      <c r="R190" s="239"/>
      <c r="S190" s="241"/>
    </row>
    <row r="191" spans="1:19" ht="12.75">
      <c r="A191" s="126"/>
      <c r="B191" s="127"/>
      <c r="C191" s="127"/>
      <c r="D191" s="127"/>
      <c r="E191" s="128"/>
      <c r="F191" s="126"/>
      <c r="G191" s="127"/>
      <c r="H191" s="127"/>
      <c r="I191" s="128"/>
      <c r="J191" s="126"/>
      <c r="K191" s="127"/>
      <c r="L191" s="127"/>
      <c r="M191" s="128"/>
      <c r="N191" s="126"/>
      <c r="O191" s="127"/>
      <c r="P191" s="127"/>
      <c r="Q191" s="128"/>
      <c r="R191" s="239"/>
      <c r="S191" s="241"/>
    </row>
    <row r="192" spans="1:19" ht="12.75">
      <c r="A192" s="126" t="s">
        <v>252</v>
      </c>
      <c r="B192" s="127"/>
      <c r="C192" s="127"/>
      <c r="D192" s="127"/>
      <c r="E192" s="128"/>
      <c r="F192" s="126"/>
      <c r="G192" s="128"/>
      <c r="H192" s="361">
        <f>AVERAGE(G181:H188)</f>
        <v>36.638000000000005</v>
      </c>
      <c r="I192" s="241"/>
      <c r="J192" s="126" t="s">
        <v>252</v>
      </c>
      <c r="K192" s="127"/>
      <c r="L192" s="127"/>
      <c r="M192" s="128"/>
      <c r="N192" s="126"/>
      <c r="O192" s="128"/>
      <c r="P192" s="361">
        <f>AVERAGE(O181:P188)</f>
        <v>36.638000000000005</v>
      </c>
      <c r="Q192" s="241"/>
      <c r="R192" s="352">
        <f>AVERAGE(R181:S188)</f>
        <v>0</v>
      </c>
      <c r="S192" s="353"/>
    </row>
    <row r="193" spans="1:19" ht="12.75">
      <c r="A193" s="126" t="s">
        <v>253</v>
      </c>
      <c r="B193" s="127"/>
      <c r="C193" s="127"/>
      <c r="D193" s="127"/>
      <c r="E193" s="127"/>
      <c r="F193" s="127"/>
      <c r="G193" s="128"/>
      <c r="H193" s="361">
        <f>SUM(G181:H188)</f>
        <v>183.19000000000003</v>
      </c>
      <c r="I193" s="241"/>
      <c r="J193" s="126" t="s">
        <v>253</v>
      </c>
      <c r="K193" s="127"/>
      <c r="L193" s="127"/>
      <c r="M193" s="127"/>
      <c r="N193" s="127"/>
      <c r="O193" s="128"/>
      <c r="P193" s="361">
        <f>SUM(O181:P188)</f>
        <v>183.19000000000003</v>
      </c>
      <c r="Q193" s="241"/>
      <c r="R193" s="354"/>
      <c r="S193" s="355"/>
    </row>
    <row r="194" spans="1:19" ht="12.75">
      <c r="A194" s="12"/>
      <c r="B194" s="12"/>
      <c r="C194" s="12"/>
      <c r="D194" s="12"/>
      <c r="E194" s="12"/>
      <c r="F194" s="12"/>
      <c r="G194" s="12"/>
      <c r="H194" s="12"/>
      <c r="I194" s="12"/>
      <c r="J194" s="12"/>
      <c r="K194" s="12"/>
      <c r="L194" s="12"/>
      <c r="M194" s="12"/>
      <c r="N194" s="12"/>
      <c r="O194" s="12"/>
      <c r="P194" s="381" t="s">
        <v>594</v>
      </c>
      <c r="Q194" s="382"/>
      <c r="R194" s="377">
        <f>R192*20%</f>
        <v>0</v>
      </c>
      <c r="S194" s="378"/>
    </row>
    <row r="195" spans="1:19" ht="12.75">
      <c r="A195" s="351" t="s">
        <v>255</v>
      </c>
      <c r="B195" s="351"/>
      <c r="C195" s="351"/>
      <c r="D195" s="12"/>
      <c r="E195" s="12"/>
      <c r="F195" s="12"/>
      <c r="G195" s="12"/>
      <c r="H195" s="12"/>
      <c r="I195" s="12"/>
      <c r="J195" s="12"/>
      <c r="K195" s="12"/>
      <c r="L195" s="12"/>
      <c r="M195" s="12"/>
      <c r="N195" s="12"/>
      <c r="O195" s="12"/>
      <c r="P195" s="383"/>
      <c r="Q195" s="384"/>
      <c r="R195" s="379"/>
      <c r="S195" s="380"/>
    </row>
    <row r="196" spans="1:17" ht="12.75">
      <c r="A196" s="351"/>
      <c r="B196" s="351"/>
      <c r="C196" s="351"/>
      <c r="D196" s="12"/>
      <c r="E196" s="12"/>
      <c r="F196" s="233"/>
      <c r="G196" s="233"/>
      <c r="H196" s="233"/>
      <c r="I196" s="233"/>
      <c r="J196" s="233"/>
      <c r="K196" s="233"/>
      <c r="L196" s="233"/>
      <c r="M196" s="233"/>
      <c r="N196" s="12"/>
      <c r="O196" s="233"/>
      <c r="P196" s="233"/>
      <c r="Q196" s="233"/>
    </row>
    <row r="197" spans="1:19" ht="12.75">
      <c r="A197" t="s">
        <v>227</v>
      </c>
      <c r="M197" s="12"/>
      <c r="N197" s="12"/>
      <c r="O197" s="133"/>
      <c r="P197" s="133"/>
      <c r="Q197" s="12"/>
      <c r="R197" s="12"/>
      <c r="S197" s="12"/>
    </row>
    <row r="199" ht="12.75">
      <c r="A199" t="s">
        <v>48</v>
      </c>
    </row>
    <row r="200" spans="2:7" ht="12.75">
      <c r="B200" t="s">
        <v>228</v>
      </c>
      <c r="G200" s="1">
        <v>10</v>
      </c>
    </row>
    <row r="201" spans="2:14" ht="12.75">
      <c r="B201" s="132">
        <v>0.036</v>
      </c>
      <c r="C201" s="1" t="s">
        <v>27</v>
      </c>
      <c r="D201" s="132">
        <v>0.04</v>
      </c>
      <c r="G201" s="1">
        <v>8</v>
      </c>
      <c r="N201" t="s">
        <v>229</v>
      </c>
    </row>
    <row r="202" spans="2:7" ht="12.75">
      <c r="B202" s="132">
        <v>0.026</v>
      </c>
      <c r="C202" s="1" t="s">
        <v>27</v>
      </c>
      <c r="D202" s="132">
        <v>0.0359</v>
      </c>
      <c r="G202" s="1">
        <v>6</v>
      </c>
    </row>
    <row r="203" spans="2:7" ht="12.75">
      <c r="B203" s="132">
        <v>0.016</v>
      </c>
      <c r="C203" s="1" t="s">
        <v>27</v>
      </c>
      <c r="D203" s="132">
        <v>0.0259</v>
      </c>
      <c r="G203" s="1">
        <v>4</v>
      </c>
    </row>
    <row r="204" spans="2:19" ht="12.75">
      <c r="B204" s="132">
        <v>0.015</v>
      </c>
      <c r="C204" s="1" t="s">
        <v>27</v>
      </c>
      <c r="D204" s="132">
        <v>0.0159</v>
      </c>
      <c r="G204" s="1">
        <v>1</v>
      </c>
      <c r="N204" s="358" t="s">
        <v>242</v>
      </c>
      <c r="O204" s="358"/>
      <c r="P204" s="358"/>
      <c r="Q204" s="358"/>
      <c r="R204" s="358"/>
      <c r="S204" s="358"/>
    </row>
    <row r="205" spans="14:19" ht="12.75">
      <c r="N205" s="356" t="s">
        <v>230</v>
      </c>
      <c r="O205" s="356"/>
      <c r="P205" s="356"/>
      <c r="Q205" s="356"/>
      <c r="R205" s="356"/>
      <c r="S205" s="356"/>
    </row>
    <row r="206" ht="12.75">
      <c r="A206" t="s">
        <v>231</v>
      </c>
    </row>
    <row r="209" ht="12.75">
      <c r="M209" t="s">
        <v>232</v>
      </c>
    </row>
    <row r="210" spans="1:6" ht="12.75">
      <c r="A210" s="358" t="s">
        <v>206</v>
      </c>
      <c r="B210" s="358"/>
      <c r="C210" s="358"/>
      <c r="D210" s="358"/>
      <c r="E210" s="358"/>
      <c r="F210" s="358"/>
    </row>
    <row r="211" spans="1:6" ht="12.75">
      <c r="A211" s="231" t="s">
        <v>207</v>
      </c>
      <c r="B211" s="231"/>
      <c r="C211" s="231"/>
      <c r="D211" s="231"/>
      <c r="E211" s="231"/>
      <c r="F211" s="231"/>
    </row>
    <row r="213" spans="12:17" ht="12.75">
      <c r="L213" s="357" t="s">
        <v>243</v>
      </c>
      <c r="M213" s="357"/>
      <c r="N213" s="357"/>
      <c r="O213" s="357"/>
      <c r="P213" s="357"/>
      <c r="Q213" s="357"/>
    </row>
    <row r="214" spans="12:17" ht="12.75">
      <c r="L214" s="231" t="s">
        <v>233</v>
      </c>
      <c r="M214" s="231"/>
      <c r="N214" s="231"/>
      <c r="O214" s="231"/>
      <c r="P214" s="231"/>
      <c r="Q214" s="231"/>
    </row>
    <row r="221" spans="1:19" ht="12.75">
      <c r="A221" s="231" t="s">
        <v>0</v>
      </c>
      <c r="B221" s="231"/>
      <c r="C221" s="231"/>
      <c r="D221" s="231"/>
      <c r="E221" s="231"/>
      <c r="F221" s="231"/>
      <c r="G221" s="231"/>
      <c r="H221" s="231"/>
      <c r="I221" s="231"/>
      <c r="J221" s="231"/>
      <c r="K221" s="231"/>
      <c r="L221" s="231"/>
      <c r="M221" s="231"/>
      <c r="N221" s="231"/>
      <c r="O221" s="231"/>
      <c r="P221" s="231"/>
      <c r="Q221" s="231"/>
      <c r="R221" s="231"/>
      <c r="S221" s="231"/>
    </row>
    <row r="222" spans="1:19" ht="12.75">
      <c r="A222" s="231" t="s">
        <v>1</v>
      </c>
      <c r="B222" s="231"/>
      <c r="C222" s="231"/>
      <c r="D222" s="231"/>
      <c r="E222" s="231"/>
      <c r="F222" s="231"/>
      <c r="G222" s="231"/>
      <c r="H222" s="231"/>
      <c r="I222" s="231"/>
      <c r="J222" s="231"/>
      <c r="K222" s="231"/>
      <c r="L222" s="231"/>
      <c r="M222" s="231"/>
      <c r="N222" s="231"/>
      <c r="O222" s="231"/>
      <c r="P222" s="231"/>
      <c r="Q222" s="231"/>
      <c r="R222" s="231"/>
      <c r="S222" s="231"/>
    </row>
    <row r="223" spans="1:19" ht="12.75">
      <c r="A223" s="231" t="s">
        <v>2</v>
      </c>
      <c r="B223" s="231"/>
      <c r="C223" s="231"/>
      <c r="D223" s="231"/>
      <c r="E223" s="231"/>
      <c r="F223" s="231"/>
      <c r="G223" s="231"/>
      <c r="H223" s="231"/>
      <c r="I223" s="231"/>
      <c r="J223" s="231"/>
      <c r="K223" s="231"/>
      <c r="L223" s="231"/>
      <c r="M223" s="231"/>
      <c r="N223" s="231"/>
      <c r="O223" s="231"/>
      <c r="P223" s="231"/>
      <c r="Q223" s="231"/>
      <c r="R223" s="231"/>
      <c r="S223" s="231"/>
    </row>
    <row r="224" spans="1:19" ht="12.75">
      <c r="A224" s="231" t="s">
        <v>3</v>
      </c>
      <c r="B224" s="231"/>
      <c r="C224" s="231"/>
      <c r="D224" s="231"/>
      <c r="E224" s="231"/>
      <c r="F224" s="231"/>
      <c r="G224" s="231"/>
      <c r="H224" s="231"/>
      <c r="I224" s="231"/>
      <c r="J224" s="231"/>
      <c r="K224" s="231"/>
      <c r="L224" s="231"/>
      <c r="M224" s="231"/>
      <c r="N224" s="231"/>
      <c r="O224" s="231"/>
      <c r="P224" s="231"/>
      <c r="Q224" s="231"/>
      <c r="R224" s="231"/>
      <c r="S224" s="231"/>
    </row>
    <row r="225" spans="1:19" ht="12.75">
      <c r="A225" s="231" t="s">
        <v>4</v>
      </c>
      <c r="B225" s="231"/>
      <c r="C225" s="231"/>
      <c r="D225" s="231"/>
      <c r="E225" s="231"/>
      <c r="F225" s="231"/>
      <c r="G225" s="231"/>
      <c r="H225" s="231"/>
      <c r="I225" s="231"/>
      <c r="J225" s="231"/>
      <c r="K225" s="231"/>
      <c r="L225" s="231"/>
      <c r="M225" s="231"/>
      <c r="N225" s="231"/>
      <c r="O225" s="231"/>
      <c r="P225" s="231"/>
      <c r="Q225" s="231"/>
      <c r="R225" s="231"/>
      <c r="S225" s="231"/>
    </row>
    <row r="227" spans="1:19" ht="12.75">
      <c r="A227" s="231" t="s">
        <v>38</v>
      </c>
      <c r="B227" s="231"/>
      <c r="C227" s="231"/>
      <c r="D227" s="231"/>
      <c r="E227" s="231"/>
      <c r="F227" s="231"/>
      <c r="G227" s="231"/>
      <c r="H227" s="231"/>
      <c r="I227" s="231"/>
      <c r="J227" s="231"/>
      <c r="K227" s="231"/>
      <c r="L227" s="231"/>
      <c r="M227" s="231"/>
      <c r="N227" s="231"/>
      <c r="O227" s="231"/>
      <c r="P227" s="231"/>
      <c r="Q227" s="231"/>
      <c r="R227" s="231"/>
      <c r="S227" s="231"/>
    </row>
    <row r="228" spans="1:19" ht="12.75">
      <c r="A228" s="231" t="s">
        <v>244</v>
      </c>
      <c r="B228" s="231"/>
      <c r="C228" s="231"/>
      <c r="D228" s="231"/>
      <c r="E228" s="231"/>
      <c r="F228" s="231"/>
      <c r="G228" s="231"/>
      <c r="H228" s="231"/>
      <c r="I228" s="231"/>
      <c r="J228" s="231"/>
      <c r="K228" s="231"/>
      <c r="L228" s="231"/>
      <c r="M228" s="231"/>
      <c r="N228" s="231"/>
      <c r="O228" s="231"/>
      <c r="P228" s="231"/>
      <c r="Q228" s="231"/>
      <c r="R228" s="231"/>
      <c r="S228" s="231"/>
    </row>
    <row r="229" spans="1:19" ht="12.75">
      <c r="A229" s="231" t="s">
        <v>478</v>
      </c>
      <c r="B229" s="231"/>
      <c r="C229" s="231"/>
      <c r="D229" s="231"/>
      <c r="E229" s="231"/>
      <c r="F229" s="231"/>
      <c r="G229" s="231"/>
      <c r="H229" s="231"/>
      <c r="I229" s="231"/>
      <c r="J229" s="231"/>
      <c r="K229" s="231"/>
      <c r="L229" s="231"/>
      <c r="M229" s="231"/>
      <c r="N229" s="231"/>
      <c r="O229" s="231"/>
      <c r="P229" s="231"/>
      <c r="Q229" s="231"/>
      <c r="R229" s="231"/>
      <c r="S229" s="231"/>
    </row>
    <row r="230" spans="1:19" ht="20.25">
      <c r="A230" s="391" t="s">
        <v>256</v>
      </c>
      <c r="B230" s="391"/>
      <c r="C230" s="391"/>
      <c r="D230" s="391"/>
      <c r="E230" s="391"/>
      <c r="F230" s="391"/>
      <c r="G230" s="391"/>
      <c r="H230" s="391"/>
      <c r="I230" s="391"/>
      <c r="J230" s="391"/>
      <c r="K230" s="391"/>
      <c r="L230" s="391"/>
      <c r="M230" s="391"/>
      <c r="N230" s="391"/>
      <c r="O230" s="391"/>
      <c r="P230" s="391"/>
      <c r="Q230" s="391"/>
      <c r="R230" s="391"/>
      <c r="S230" s="391"/>
    </row>
    <row r="232" spans="1:19" ht="12.75">
      <c r="A232" t="s">
        <v>225</v>
      </c>
      <c r="C232" s="366" t="s">
        <v>240</v>
      </c>
      <c r="D232" s="366"/>
      <c r="E232" s="366"/>
      <c r="F232" s="366"/>
      <c r="G232" s="366"/>
      <c r="H232" s="366"/>
      <c r="I232" s="12"/>
      <c r="K232" t="s">
        <v>226</v>
      </c>
      <c r="O232" s="366" t="s">
        <v>265</v>
      </c>
      <c r="P232" s="366"/>
      <c r="Q232" s="366"/>
      <c r="R232" s="366"/>
      <c r="S232" s="366"/>
    </row>
    <row r="234" spans="1:19" ht="12.75" customHeight="1">
      <c r="A234" s="367" t="s">
        <v>247</v>
      </c>
      <c r="B234" s="368"/>
      <c r="C234" s="368"/>
      <c r="D234" s="368"/>
      <c r="E234" s="369"/>
      <c r="F234" s="367" t="s">
        <v>249</v>
      </c>
      <c r="G234" s="368"/>
      <c r="H234" s="368"/>
      <c r="I234" s="369"/>
      <c r="J234" s="367" t="s">
        <v>247</v>
      </c>
      <c r="K234" s="368"/>
      <c r="L234" s="368"/>
      <c r="M234" s="369"/>
      <c r="N234" s="367" t="s">
        <v>488</v>
      </c>
      <c r="O234" s="368"/>
      <c r="P234" s="368"/>
      <c r="Q234" s="369"/>
      <c r="R234" s="359" t="s">
        <v>250</v>
      </c>
      <c r="S234" s="360"/>
    </row>
    <row r="235" spans="1:19" ht="12.75">
      <c r="A235" s="370"/>
      <c r="B235" s="371"/>
      <c r="C235" s="371"/>
      <c r="D235" s="371"/>
      <c r="E235" s="372"/>
      <c r="F235" s="370"/>
      <c r="G235" s="371"/>
      <c r="H235" s="371"/>
      <c r="I235" s="372"/>
      <c r="J235" s="370"/>
      <c r="K235" s="371"/>
      <c r="L235" s="371"/>
      <c r="M235" s="372"/>
      <c r="N235" s="370"/>
      <c r="O235" s="371"/>
      <c r="P235" s="371"/>
      <c r="Q235" s="372"/>
      <c r="R235" s="373" t="s">
        <v>251</v>
      </c>
      <c r="S235" s="374"/>
    </row>
    <row r="236" spans="1:19" s="65" customFormat="1" ht="12.75">
      <c r="A236" s="195">
        <v>1</v>
      </c>
      <c r="B236" s="193" t="s">
        <v>480</v>
      </c>
      <c r="C236" s="194" t="s">
        <v>27</v>
      </c>
      <c r="D236" s="194">
        <v>1</v>
      </c>
      <c r="E236" s="145"/>
      <c r="F236" s="82"/>
      <c r="G236" s="364">
        <v>62.8</v>
      </c>
      <c r="H236" s="364"/>
      <c r="I236" s="145"/>
      <c r="J236" s="193" t="s">
        <v>480</v>
      </c>
      <c r="K236" s="194" t="s">
        <v>27</v>
      </c>
      <c r="L236" s="194">
        <v>1</v>
      </c>
      <c r="M236" s="145"/>
      <c r="N236" s="82"/>
      <c r="O236" s="364">
        <v>62.8</v>
      </c>
      <c r="P236" s="364"/>
      <c r="Q236" s="145"/>
      <c r="R236" s="362">
        <f>O236-G236</f>
        <v>0</v>
      </c>
      <c r="S236" s="363"/>
    </row>
    <row r="237" spans="1:19" s="65" customFormat="1" ht="12.75">
      <c r="A237" s="195">
        <v>2</v>
      </c>
      <c r="B237" s="193" t="s">
        <v>480</v>
      </c>
      <c r="C237" s="194" t="s">
        <v>27</v>
      </c>
      <c r="D237" s="194">
        <v>2</v>
      </c>
      <c r="E237" s="145"/>
      <c r="F237" s="82"/>
      <c r="G237" s="364">
        <v>60.13</v>
      </c>
      <c r="H237" s="364"/>
      <c r="I237" s="145"/>
      <c r="J237" s="193" t="s">
        <v>480</v>
      </c>
      <c r="K237" s="194" t="s">
        <v>27</v>
      </c>
      <c r="L237" s="194">
        <v>2</v>
      </c>
      <c r="M237" s="145"/>
      <c r="N237" s="82"/>
      <c r="O237" s="364">
        <v>60.13</v>
      </c>
      <c r="P237" s="364"/>
      <c r="Q237" s="145"/>
      <c r="R237" s="362">
        <f>O237-G237</f>
        <v>0</v>
      </c>
      <c r="S237" s="363"/>
    </row>
    <row r="238" spans="1:19" s="65" customFormat="1" ht="12.75">
      <c r="A238" s="195">
        <v>3</v>
      </c>
      <c r="B238" s="193" t="s">
        <v>480</v>
      </c>
      <c r="C238" s="194" t="s">
        <v>27</v>
      </c>
      <c r="D238" s="194">
        <v>3</v>
      </c>
      <c r="E238" s="145"/>
      <c r="F238" s="82"/>
      <c r="G238" s="364">
        <v>62.46</v>
      </c>
      <c r="H238" s="364"/>
      <c r="I238" s="145"/>
      <c r="J238" s="193" t="s">
        <v>480</v>
      </c>
      <c r="K238" s="194" t="s">
        <v>27</v>
      </c>
      <c r="L238" s="194">
        <v>3</v>
      </c>
      <c r="M238" s="145"/>
      <c r="N238" s="82"/>
      <c r="O238" s="364">
        <v>62.46</v>
      </c>
      <c r="P238" s="364"/>
      <c r="Q238" s="145"/>
      <c r="R238" s="362">
        <f>O238-G238</f>
        <v>0</v>
      </c>
      <c r="S238" s="363"/>
    </row>
    <row r="239" spans="1:19" s="65" customFormat="1" ht="12.75">
      <c r="A239" s="195">
        <v>4</v>
      </c>
      <c r="B239" s="193" t="s">
        <v>480</v>
      </c>
      <c r="C239" s="194" t="s">
        <v>27</v>
      </c>
      <c r="D239" s="194">
        <v>4</v>
      </c>
      <c r="E239" s="145"/>
      <c r="F239" s="82"/>
      <c r="G239" s="364">
        <v>62.09</v>
      </c>
      <c r="H239" s="364"/>
      <c r="I239" s="145"/>
      <c r="J239" s="193" t="s">
        <v>480</v>
      </c>
      <c r="K239" s="194" t="s">
        <v>27</v>
      </c>
      <c r="L239" s="194">
        <v>4</v>
      </c>
      <c r="M239" s="145"/>
      <c r="N239" s="82"/>
      <c r="O239" s="364">
        <v>62.09</v>
      </c>
      <c r="P239" s="364"/>
      <c r="Q239" s="145"/>
      <c r="R239" s="362">
        <f>O239-G239</f>
        <v>0</v>
      </c>
      <c r="S239" s="363"/>
    </row>
    <row r="240" spans="1:19" s="65" customFormat="1" ht="12.75">
      <c r="A240" s="195">
        <v>5</v>
      </c>
      <c r="B240" s="193" t="s">
        <v>480</v>
      </c>
      <c r="C240" s="194" t="s">
        <v>27</v>
      </c>
      <c r="D240" s="194">
        <v>5</v>
      </c>
      <c r="E240" s="145"/>
      <c r="F240" s="82"/>
      <c r="G240" s="364">
        <v>52.73</v>
      </c>
      <c r="H240" s="364"/>
      <c r="I240" s="145"/>
      <c r="J240" s="193" t="s">
        <v>480</v>
      </c>
      <c r="K240" s="194" t="s">
        <v>27</v>
      </c>
      <c r="L240" s="194">
        <v>5</v>
      </c>
      <c r="M240" s="145"/>
      <c r="N240" s="82"/>
      <c r="O240" s="364">
        <v>52.73</v>
      </c>
      <c r="P240" s="364"/>
      <c r="Q240" s="145"/>
      <c r="R240" s="362">
        <f>O240-G240</f>
        <v>0</v>
      </c>
      <c r="S240" s="363"/>
    </row>
    <row r="241" spans="1:19" s="65" customFormat="1" ht="12.75">
      <c r="A241" s="195">
        <v>6</v>
      </c>
      <c r="B241" s="83"/>
      <c r="C241" s="83"/>
      <c r="D241" s="83"/>
      <c r="E241" s="145"/>
      <c r="F241" s="82"/>
      <c r="G241" s="83"/>
      <c r="H241" s="83"/>
      <c r="I241" s="145"/>
      <c r="J241" s="82"/>
      <c r="K241" s="83"/>
      <c r="L241" s="83"/>
      <c r="M241" s="145"/>
      <c r="N241" s="82"/>
      <c r="O241" s="83"/>
      <c r="P241" s="83"/>
      <c r="Q241" s="145"/>
      <c r="R241" s="365"/>
      <c r="S241" s="363"/>
    </row>
    <row r="242" spans="1:19" s="65" customFormat="1" ht="12.75">
      <c r="A242" s="195">
        <v>7</v>
      </c>
      <c r="B242" s="83"/>
      <c r="C242" s="83"/>
      <c r="D242" s="83"/>
      <c r="E242" s="145"/>
      <c r="F242" s="82"/>
      <c r="G242" s="83"/>
      <c r="H242" s="83"/>
      <c r="I242" s="145"/>
      <c r="J242" s="82"/>
      <c r="K242" s="83"/>
      <c r="L242" s="83"/>
      <c r="M242" s="145"/>
      <c r="N242" s="82"/>
      <c r="O242" s="83"/>
      <c r="P242" s="83"/>
      <c r="Q242" s="145"/>
      <c r="R242" s="365"/>
      <c r="S242" s="363"/>
    </row>
    <row r="243" spans="1:19" s="65" customFormat="1" ht="12.75">
      <c r="A243" s="195">
        <v>8</v>
      </c>
      <c r="B243" s="83"/>
      <c r="C243" s="83"/>
      <c r="D243" s="83"/>
      <c r="E243" s="145"/>
      <c r="F243" s="82"/>
      <c r="G243" s="83"/>
      <c r="H243" s="83"/>
      <c r="I243" s="145"/>
      <c r="J243" s="82"/>
      <c r="K243" s="83"/>
      <c r="L243" s="83"/>
      <c r="M243" s="145"/>
      <c r="N243" s="82"/>
      <c r="O243" s="83"/>
      <c r="P243" s="83"/>
      <c r="Q243" s="145"/>
      <c r="R243" s="365"/>
      <c r="S243" s="363"/>
    </row>
    <row r="244" spans="1:19" s="65" customFormat="1" ht="12.75">
      <c r="A244" s="82"/>
      <c r="B244" s="83"/>
      <c r="C244" s="83"/>
      <c r="D244" s="83"/>
      <c r="E244" s="145"/>
      <c r="F244" s="82"/>
      <c r="G244" s="83"/>
      <c r="H244" s="83"/>
      <c r="I244" s="145"/>
      <c r="J244" s="82"/>
      <c r="K244" s="83"/>
      <c r="L244" s="83"/>
      <c r="M244" s="145"/>
      <c r="N244" s="82"/>
      <c r="O244" s="83"/>
      <c r="P244" s="83"/>
      <c r="Q244" s="145"/>
      <c r="R244" s="365"/>
      <c r="S244" s="363"/>
    </row>
    <row r="245" spans="1:19" ht="12.75">
      <c r="A245" s="126"/>
      <c r="B245" s="127"/>
      <c r="C245" s="127"/>
      <c r="D245" s="127"/>
      <c r="E245" s="128"/>
      <c r="F245" s="126"/>
      <c r="G245" s="127"/>
      <c r="H245" s="127"/>
      <c r="I245" s="128"/>
      <c r="J245" s="126"/>
      <c r="K245" s="127"/>
      <c r="L245" s="127"/>
      <c r="M245" s="128"/>
      <c r="N245" s="126"/>
      <c r="O245" s="127"/>
      <c r="P245" s="127"/>
      <c r="Q245" s="128"/>
      <c r="R245" s="239"/>
      <c r="S245" s="241"/>
    </row>
    <row r="246" spans="1:19" ht="12.75">
      <c r="A246" s="126"/>
      <c r="B246" s="127"/>
      <c r="C246" s="127"/>
      <c r="D246" s="127"/>
      <c r="E246" s="128"/>
      <c r="F246" s="126"/>
      <c r="G246" s="127"/>
      <c r="H246" s="127"/>
      <c r="I246" s="128"/>
      <c r="J246" s="126"/>
      <c r="K246" s="127"/>
      <c r="L246" s="127"/>
      <c r="M246" s="128"/>
      <c r="N246" s="126"/>
      <c r="O246" s="127"/>
      <c r="P246" s="127"/>
      <c r="Q246" s="128"/>
      <c r="R246" s="239"/>
      <c r="S246" s="241"/>
    </row>
    <row r="247" spans="1:19" ht="12.75">
      <c r="A247" s="126" t="s">
        <v>252</v>
      </c>
      <c r="B247" s="127"/>
      <c r="C247" s="127"/>
      <c r="D247" s="127"/>
      <c r="E247" s="128"/>
      <c r="F247" s="126"/>
      <c r="G247" s="128"/>
      <c r="H247" s="361">
        <f>AVERAGE(G236:H243)</f>
        <v>60.04200000000001</v>
      </c>
      <c r="I247" s="241"/>
      <c r="J247" s="126" t="s">
        <v>252</v>
      </c>
      <c r="K247" s="127"/>
      <c r="L247" s="127"/>
      <c r="M247" s="128"/>
      <c r="N247" s="126"/>
      <c r="O247" s="128"/>
      <c r="P247" s="361">
        <f>AVERAGE(O236:P243)</f>
        <v>60.04200000000001</v>
      </c>
      <c r="Q247" s="241"/>
      <c r="R247" s="352">
        <f>AVERAGE(R236:S243)</f>
        <v>0</v>
      </c>
      <c r="S247" s="353"/>
    </row>
    <row r="248" spans="1:19" ht="12.75">
      <c r="A248" s="126" t="s">
        <v>253</v>
      </c>
      <c r="B248" s="127"/>
      <c r="C248" s="127"/>
      <c r="D248" s="127"/>
      <c r="E248" s="127"/>
      <c r="F248" s="127"/>
      <c r="G248" s="128"/>
      <c r="H248" s="361">
        <f>SUM(G236:H243)</f>
        <v>300.21000000000004</v>
      </c>
      <c r="I248" s="241"/>
      <c r="J248" s="126" t="s">
        <v>253</v>
      </c>
      <c r="K248" s="127"/>
      <c r="L248" s="127"/>
      <c r="M248" s="127"/>
      <c r="N248" s="127"/>
      <c r="O248" s="128"/>
      <c r="P248" s="361">
        <f>SUM(O236:P243)</f>
        <v>300.21000000000004</v>
      </c>
      <c r="Q248" s="241"/>
      <c r="R248" s="354"/>
      <c r="S248" s="355"/>
    </row>
    <row r="249" spans="1:19" ht="12.75">
      <c r="A249" s="12"/>
      <c r="B249" s="12"/>
      <c r="C249" s="12"/>
      <c r="D249" s="12"/>
      <c r="E249" s="12"/>
      <c r="F249" s="12"/>
      <c r="G249" s="12"/>
      <c r="H249" s="12"/>
      <c r="I249" s="12"/>
      <c r="J249" s="12"/>
      <c r="K249" s="12"/>
      <c r="L249" s="12"/>
      <c r="M249" s="12"/>
      <c r="N249" s="12"/>
      <c r="O249" s="12"/>
      <c r="P249" s="381" t="s">
        <v>594</v>
      </c>
      <c r="Q249" s="382"/>
      <c r="R249" s="377">
        <f>R247*20%</f>
        <v>0</v>
      </c>
      <c r="S249" s="378"/>
    </row>
    <row r="250" spans="1:19" ht="12.75">
      <c r="A250" s="351" t="s">
        <v>255</v>
      </c>
      <c r="B250" s="351"/>
      <c r="C250" s="351"/>
      <c r="D250" s="12"/>
      <c r="E250" s="12"/>
      <c r="F250" s="12"/>
      <c r="G250" s="12"/>
      <c r="H250" s="12"/>
      <c r="I250" s="12"/>
      <c r="J250" s="12"/>
      <c r="K250" s="12"/>
      <c r="L250" s="12"/>
      <c r="M250" s="12"/>
      <c r="N250" s="12"/>
      <c r="O250" s="12"/>
      <c r="P250" s="383"/>
      <c r="Q250" s="384"/>
      <c r="R250" s="379"/>
      <c r="S250" s="380"/>
    </row>
    <row r="251" spans="1:17" ht="12.75">
      <c r="A251" s="351"/>
      <c r="B251" s="351"/>
      <c r="C251" s="351"/>
      <c r="D251" s="12"/>
      <c r="E251" s="12"/>
      <c r="F251" s="233"/>
      <c r="G251" s="233"/>
      <c r="H251" s="233"/>
      <c r="I251" s="233"/>
      <c r="J251" s="233"/>
      <c r="K251" s="233"/>
      <c r="L251" s="233"/>
      <c r="M251" s="233"/>
      <c r="N251" s="12"/>
      <c r="O251" s="233"/>
      <c r="P251" s="233"/>
      <c r="Q251" s="233"/>
    </row>
    <row r="252" spans="1:19" ht="12.75">
      <c r="A252" t="s">
        <v>227</v>
      </c>
      <c r="M252" s="12"/>
      <c r="N252" s="12"/>
      <c r="O252" s="133"/>
      <c r="P252" s="133"/>
      <c r="Q252" s="12"/>
      <c r="R252" s="12"/>
      <c r="S252" s="12"/>
    </row>
    <row r="254" ht="12.75">
      <c r="A254" t="s">
        <v>48</v>
      </c>
    </row>
    <row r="255" spans="2:7" ht="12.75">
      <c r="B255" t="s">
        <v>228</v>
      </c>
      <c r="G255" s="1">
        <v>10</v>
      </c>
    </row>
    <row r="256" spans="2:14" ht="12.75">
      <c r="B256" s="132">
        <v>0.036</v>
      </c>
      <c r="C256" s="1" t="s">
        <v>27</v>
      </c>
      <c r="D256" s="132">
        <v>0.04</v>
      </c>
      <c r="G256" s="1">
        <v>8</v>
      </c>
      <c r="N256" t="s">
        <v>229</v>
      </c>
    </row>
    <row r="257" spans="2:7" ht="12.75">
      <c r="B257" s="132">
        <v>0.026</v>
      </c>
      <c r="C257" s="1" t="s">
        <v>27</v>
      </c>
      <c r="D257" s="132">
        <v>0.0359</v>
      </c>
      <c r="G257" s="1">
        <v>6</v>
      </c>
    </row>
    <row r="258" spans="2:7" ht="12.75">
      <c r="B258" s="132">
        <v>0.016</v>
      </c>
      <c r="C258" s="1" t="s">
        <v>27</v>
      </c>
      <c r="D258" s="132">
        <v>0.0259</v>
      </c>
      <c r="G258" s="1">
        <v>4</v>
      </c>
    </row>
    <row r="259" spans="2:19" ht="12.75">
      <c r="B259" s="132">
        <v>0.015</v>
      </c>
      <c r="C259" s="1" t="s">
        <v>27</v>
      </c>
      <c r="D259" s="132">
        <v>0.0159</v>
      </c>
      <c r="G259" s="1">
        <v>1</v>
      </c>
      <c r="N259" s="358" t="s">
        <v>240</v>
      </c>
      <c r="O259" s="358"/>
      <c r="P259" s="358"/>
      <c r="Q259" s="358"/>
      <c r="R259" s="358"/>
      <c r="S259" s="358"/>
    </row>
    <row r="260" spans="14:19" ht="12.75">
      <c r="N260" s="356" t="s">
        <v>230</v>
      </c>
      <c r="O260" s="356"/>
      <c r="P260" s="356"/>
      <c r="Q260" s="356"/>
      <c r="R260" s="356"/>
      <c r="S260" s="356"/>
    </row>
    <row r="261" ht="12.75">
      <c r="A261" t="s">
        <v>231</v>
      </c>
    </row>
    <row r="264" ht="12.75">
      <c r="M264" t="s">
        <v>232</v>
      </c>
    </row>
    <row r="265" spans="1:6" ht="12.75">
      <c r="A265" s="358" t="s">
        <v>206</v>
      </c>
      <c r="B265" s="358"/>
      <c r="C265" s="358"/>
      <c r="D265" s="358"/>
      <c r="E265" s="358"/>
      <c r="F265" s="358"/>
    </row>
    <row r="266" spans="1:6" ht="12.75">
      <c r="A266" s="231" t="s">
        <v>207</v>
      </c>
      <c r="B266" s="231"/>
      <c r="C266" s="231"/>
      <c r="D266" s="231"/>
      <c r="E266" s="231"/>
      <c r="F266" s="231"/>
    </row>
    <row r="268" spans="12:17" ht="12.75">
      <c r="L268" s="357" t="s">
        <v>243</v>
      </c>
      <c r="M268" s="357"/>
      <c r="N268" s="357"/>
      <c r="O268" s="357"/>
      <c r="P268" s="357"/>
      <c r="Q268" s="357"/>
    </row>
    <row r="269" spans="12:17" ht="12.75">
      <c r="L269" s="231" t="s">
        <v>233</v>
      </c>
      <c r="M269" s="231"/>
      <c r="N269" s="231"/>
      <c r="O269" s="231"/>
      <c r="P269" s="231"/>
      <c r="Q269" s="231"/>
    </row>
    <row r="276" spans="1:19" ht="12.75">
      <c r="A276" s="231" t="s">
        <v>0</v>
      </c>
      <c r="B276" s="231"/>
      <c r="C276" s="231"/>
      <c r="D276" s="231"/>
      <c r="E276" s="231"/>
      <c r="F276" s="231"/>
      <c r="G276" s="231"/>
      <c r="H276" s="231"/>
      <c r="I276" s="231"/>
      <c r="J276" s="231"/>
      <c r="K276" s="231"/>
      <c r="L276" s="231"/>
      <c r="M276" s="231"/>
      <c r="N276" s="231"/>
      <c r="O276" s="231"/>
      <c r="P276" s="231"/>
      <c r="Q276" s="231"/>
      <c r="R276" s="231"/>
      <c r="S276" s="231"/>
    </row>
    <row r="277" spans="1:19" ht="12.75">
      <c r="A277" s="231" t="s">
        <v>1</v>
      </c>
      <c r="B277" s="231"/>
      <c r="C277" s="231"/>
      <c r="D277" s="231"/>
      <c r="E277" s="231"/>
      <c r="F277" s="231"/>
      <c r="G277" s="231"/>
      <c r="H277" s="231"/>
      <c r="I277" s="231"/>
      <c r="J277" s="231"/>
      <c r="K277" s="231"/>
      <c r="L277" s="231"/>
      <c r="M277" s="231"/>
      <c r="N277" s="231"/>
      <c r="O277" s="231"/>
      <c r="P277" s="231"/>
      <c r="Q277" s="231"/>
      <c r="R277" s="231"/>
      <c r="S277" s="231"/>
    </row>
    <row r="278" spans="1:19" ht="12.75">
      <c r="A278" s="231" t="s">
        <v>2</v>
      </c>
      <c r="B278" s="231"/>
      <c r="C278" s="231"/>
      <c r="D278" s="231"/>
      <c r="E278" s="231"/>
      <c r="F278" s="231"/>
      <c r="G278" s="231"/>
      <c r="H278" s="231"/>
      <c r="I278" s="231"/>
      <c r="J278" s="231"/>
      <c r="K278" s="231"/>
      <c r="L278" s="231"/>
      <c r="M278" s="231"/>
      <c r="N278" s="231"/>
      <c r="O278" s="231"/>
      <c r="P278" s="231"/>
      <c r="Q278" s="231"/>
      <c r="R278" s="231"/>
      <c r="S278" s="231"/>
    </row>
    <row r="279" spans="1:19" ht="12.75">
      <c r="A279" s="231" t="s">
        <v>3</v>
      </c>
      <c r="B279" s="231"/>
      <c r="C279" s="231"/>
      <c r="D279" s="231"/>
      <c r="E279" s="231"/>
      <c r="F279" s="231"/>
      <c r="G279" s="231"/>
      <c r="H279" s="231"/>
      <c r="I279" s="231"/>
      <c r="J279" s="231"/>
      <c r="K279" s="231"/>
      <c r="L279" s="231"/>
      <c r="M279" s="231"/>
      <c r="N279" s="231"/>
      <c r="O279" s="231"/>
      <c r="P279" s="231"/>
      <c r="Q279" s="231"/>
      <c r="R279" s="231"/>
      <c r="S279" s="231"/>
    </row>
    <row r="280" spans="1:19" ht="12.75">
      <c r="A280" s="231" t="s">
        <v>4</v>
      </c>
      <c r="B280" s="231"/>
      <c r="C280" s="231"/>
      <c r="D280" s="231"/>
      <c r="E280" s="231"/>
      <c r="F280" s="231"/>
      <c r="G280" s="231"/>
      <c r="H280" s="231"/>
      <c r="I280" s="231"/>
      <c r="J280" s="231"/>
      <c r="K280" s="231"/>
      <c r="L280" s="231"/>
      <c r="M280" s="231"/>
      <c r="N280" s="231"/>
      <c r="O280" s="231"/>
      <c r="P280" s="231"/>
      <c r="Q280" s="231"/>
      <c r="R280" s="231"/>
      <c r="S280" s="231"/>
    </row>
    <row r="282" spans="1:19" ht="12.75">
      <c r="A282" s="231" t="s">
        <v>38</v>
      </c>
      <c r="B282" s="231"/>
      <c r="C282" s="231"/>
      <c r="D282" s="231"/>
      <c r="E282" s="231"/>
      <c r="F282" s="231"/>
      <c r="G282" s="231"/>
      <c r="H282" s="231"/>
      <c r="I282" s="231"/>
      <c r="J282" s="231"/>
      <c r="K282" s="231"/>
      <c r="L282" s="231"/>
      <c r="M282" s="231"/>
      <c r="N282" s="231"/>
      <c r="O282" s="231"/>
      <c r="P282" s="231"/>
      <c r="Q282" s="231"/>
      <c r="R282" s="231"/>
      <c r="S282" s="231"/>
    </row>
    <row r="283" spans="1:19" ht="12.75">
      <c r="A283" s="231" t="s">
        <v>244</v>
      </c>
      <c r="B283" s="231"/>
      <c r="C283" s="231"/>
      <c r="D283" s="231"/>
      <c r="E283" s="231"/>
      <c r="F283" s="231"/>
      <c r="G283" s="231"/>
      <c r="H283" s="231"/>
      <c r="I283" s="231"/>
      <c r="J283" s="231"/>
      <c r="K283" s="231"/>
      <c r="L283" s="231"/>
      <c r="M283" s="231"/>
      <c r="N283" s="231"/>
      <c r="O283" s="231"/>
      <c r="P283" s="231"/>
      <c r="Q283" s="231"/>
      <c r="R283" s="231"/>
      <c r="S283" s="231"/>
    </row>
    <row r="284" spans="1:19" ht="12.75">
      <c r="A284" s="231" t="s">
        <v>478</v>
      </c>
      <c r="B284" s="231"/>
      <c r="C284" s="231"/>
      <c r="D284" s="231"/>
      <c r="E284" s="231"/>
      <c r="F284" s="231"/>
      <c r="G284" s="231"/>
      <c r="H284" s="231"/>
      <c r="I284" s="231"/>
      <c r="J284" s="231"/>
      <c r="K284" s="231"/>
      <c r="L284" s="231"/>
      <c r="M284" s="231"/>
      <c r="N284" s="231"/>
      <c r="O284" s="231"/>
      <c r="P284" s="231"/>
      <c r="Q284" s="231"/>
      <c r="R284" s="231"/>
      <c r="S284" s="231"/>
    </row>
    <row r="285" spans="1:19" ht="20.25">
      <c r="A285" s="391" t="s">
        <v>256</v>
      </c>
      <c r="B285" s="391"/>
      <c r="C285" s="391"/>
      <c r="D285" s="391"/>
      <c r="E285" s="391"/>
      <c r="F285" s="391"/>
      <c r="G285" s="391"/>
      <c r="H285" s="391"/>
      <c r="I285" s="391"/>
      <c r="J285" s="391"/>
      <c r="K285" s="391"/>
      <c r="L285" s="391"/>
      <c r="M285" s="391"/>
      <c r="N285" s="391"/>
      <c r="O285" s="391"/>
      <c r="P285" s="391"/>
      <c r="Q285" s="391"/>
      <c r="R285" s="391"/>
      <c r="S285" s="391"/>
    </row>
    <row r="287" spans="1:19" ht="12.75">
      <c r="A287" t="s">
        <v>225</v>
      </c>
      <c r="C287" s="366" t="s">
        <v>486</v>
      </c>
      <c r="D287" s="366"/>
      <c r="E287" s="366"/>
      <c r="F287" s="366"/>
      <c r="G287" s="366"/>
      <c r="H287" s="366"/>
      <c r="I287" s="12"/>
      <c r="K287" t="s">
        <v>226</v>
      </c>
      <c r="O287" s="366" t="s">
        <v>265</v>
      </c>
      <c r="P287" s="366"/>
      <c r="Q287" s="366"/>
      <c r="R287" s="366"/>
      <c r="S287" s="366"/>
    </row>
    <row r="289" spans="1:19" ht="12.75" customHeight="1">
      <c r="A289" s="367" t="s">
        <v>247</v>
      </c>
      <c r="B289" s="368"/>
      <c r="C289" s="368"/>
      <c r="D289" s="368"/>
      <c r="E289" s="369"/>
      <c r="F289" s="367" t="s">
        <v>249</v>
      </c>
      <c r="G289" s="368"/>
      <c r="H289" s="368"/>
      <c r="I289" s="369"/>
      <c r="J289" s="367" t="s">
        <v>247</v>
      </c>
      <c r="K289" s="368"/>
      <c r="L289" s="368"/>
      <c r="M289" s="369"/>
      <c r="N289" s="367" t="s">
        <v>488</v>
      </c>
      <c r="O289" s="368"/>
      <c r="P289" s="368"/>
      <c r="Q289" s="369"/>
      <c r="R289" s="359" t="s">
        <v>250</v>
      </c>
      <c r="S289" s="360"/>
    </row>
    <row r="290" spans="1:19" ht="12.75">
      <c r="A290" s="370"/>
      <c r="B290" s="371"/>
      <c r="C290" s="371"/>
      <c r="D290" s="371"/>
      <c r="E290" s="372"/>
      <c r="F290" s="370"/>
      <c r="G290" s="371"/>
      <c r="H290" s="371"/>
      <c r="I290" s="372"/>
      <c r="J290" s="370"/>
      <c r="K290" s="371"/>
      <c r="L290" s="371"/>
      <c r="M290" s="372"/>
      <c r="N290" s="370"/>
      <c r="O290" s="371"/>
      <c r="P290" s="371"/>
      <c r="Q290" s="372"/>
      <c r="R290" s="373" t="s">
        <v>251</v>
      </c>
      <c r="S290" s="374"/>
    </row>
    <row r="291" spans="1:19" s="65" customFormat="1" ht="12.75">
      <c r="A291" s="195">
        <v>1</v>
      </c>
      <c r="B291" s="193" t="s">
        <v>485</v>
      </c>
      <c r="C291" s="194" t="s">
        <v>27</v>
      </c>
      <c r="D291" s="194">
        <v>1</v>
      </c>
      <c r="E291" s="145"/>
      <c r="F291" s="82"/>
      <c r="G291" s="364">
        <v>50.76</v>
      </c>
      <c r="H291" s="364"/>
      <c r="I291" s="145"/>
      <c r="J291" s="193" t="s">
        <v>485</v>
      </c>
      <c r="K291" s="194" t="s">
        <v>27</v>
      </c>
      <c r="L291" s="194">
        <v>1</v>
      </c>
      <c r="M291" s="145"/>
      <c r="N291" s="82"/>
      <c r="O291" s="364">
        <v>50.76</v>
      </c>
      <c r="P291" s="364"/>
      <c r="Q291" s="145"/>
      <c r="R291" s="362">
        <f>O291-G291</f>
        <v>0</v>
      </c>
      <c r="S291" s="363"/>
    </row>
    <row r="292" spans="1:19" s="65" customFormat="1" ht="12.75">
      <c r="A292" s="195">
        <v>2</v>
      </c>
      <c r="B292" s="193" t="s">
        <v>485</v>
      </c>
      <c r="C292" s="194" t="s">
        <v>27</v>
      </c>
      <c r="D292" s="194">
        <v>2</v>
      </c>
      <c r="E292" s="145"/>
      <c r="F292" s="82"/>
      <c r="G292" s="364">
        <v>43.02</v>
      </c>
      <c r="H292" s="364"/>
      <c r="I292" s="145"/>
      <c r="J292" s="193" t="s">
        <v>485</v>
      </c>
      <c r="K292" s="194" t="s">
        <v>27</v>
      </c>
      <c r="L292" s="194">
        <v>2</v>
      </c>
      <c r="M292" s="145"/>
      <c r="N292" s="82"/>
      <c r="O292" s="364">
        <v>43.02</v>
      </c>
      <c r="P292" s="364"/>
      <c r="Q292" s="145"/>
      <c r="R292" s="362">
        <f>O292-G292</f>
        <v>0</v>
      </c>
      <c r="S292" s="363"/>
    </row>
    <row r="293" spans="1:19" s="65" customFormat="1" ht="12.75">
      <c r="A293" s="195">
        <v>3</v>
      </c>
      <c r="B293" s="193" t="s">
        <v>485</v>
      </c>
      <c r="C293" s="194" t="s">
        <v>27</v>
      </c>
      <c r="D293" s="194">
        <v>3</v>
      </c>
      <c r="E293" s="145"/>
      <c r="F293" s="82"/>
      <c r="G293" s="364">
        <v>44.34</v>
      </c>
      <c r="H293" s="364"/>
      <c r="I293" s="145"/>
      <c r="J293" s="193" t="s">
        <v>485</v>
      </c>
      <c r="K293" s="194" t="s">
        <v>27</v>
      </c>
      <c r="L293" s="194">
        <v>3</v>
      </c>
      <c r="M293" s="145"/>
      <c r="N293" s="82"/>
      <c r="O293" s="364">
        <v>44.34</v>
      </c>
      <c r="P293" s="364"/>
      <c r="Q293" s="145"/>
      <c r="R293" s="362">
        <f>O293-G293</f>
        <v>0</v>
      </c>
      <c r="S293" s="363"/>
    </row>
    <row r="294" spans="1:19" s="65" customFormat="1" ht="12.75">
      <c r="A294" s="195">
        <v>4</v>
      </c>
      <c r="B294" s="193"/>
      <c r="C294" s="194"/>
      <c r="D294" s="197"/>
      <c r="E294" s="145"/>
      <c r="F294" s="82"/>
      <c r="G294" s="364"/>
      <c r="H294" s="364"/>
      <c r="I294" s="145"/>
      <c r="J294" s="193"/>
      <c r="K294" s="194"/>
      <c r="L294" s="194"/>
      <c r="M294" s="145"/>
      <c r="N294" s="82"/>
      <c r="O294" s="364"/>
      <c r="P294" s="364"/>
      <c r="Q294" s="145"/>
      <c r="R294" s="362"/>
      <c r="S294" s="363"/>
    </row>
    <row r="295" spans="1:19" s="65" customFormat="1" ht="12.75">
      <c r="A295" s="195">
        <v>5</v>
      </c>
      <c r="B295" s="193"/>
      <c r="C295" s="194"/>
      <c r="D295" s="197"/>
      <c r="E295" s="145"/>
      <c r="F295" s="82"/>
      <c r="G295" s="364"/>
      <c r="H295" s="364"/>
      <c r="I295" s="145"/>
      <c r="J295" s="193"/>
      <c r="K295" s="194"/>
      <c r="L295" s="194"/>
      <c r="M295" s="145"/>
      <c r="N295" s="82"/>
      <c r="O295" s="364"/>
      <c r="P295" s="364"/>
      <c r="Q295" s="145"/>
      <c r="R295" s="362"/>
      <c r="S295" s="363"/>
    </row>
    <row r="296" spans="1:19" s="65" customFormat="1" ht="12.75">
      <c r="A296" s="195">
        <v>6</v>
      </c>
      <c r="B296" s="83"/>
      <c r="C296" s="83"/>
      <c r="D296" s="83"/>
      <c r="E296" s="145"/>
      <c r="F296" s="82"/>
      <c r="G296" s="83"/>
      <c r="H296" s="83"/>
      <c r="I296" s="145"/>
      <c r="J296" s="82"/>
      <c r="K296" s="83"/>
      <c r="L296" s="83"/>
      <c r="M296" s="145"/>
      <c r="N296" s="82"/>
      <c r="O296" s="83"/>
      <c r="P296" s="83"/>
      <c r="Q296" s="145"/>
      <c r="R296" s="365"/>
      <c r="S296" s="363"/>
    </row>
    <row r="297" spans="1:19" s="65" customFormat="1" ht="12.75">
      <c r="A297" s="195">
        <v>7</v>
      </c>
      <c r="B297" s="83"/>
      <c r="C297" s="83"/>
      <c r="D297" s="83"/>
      <c r="E297" s="145"/>
      <c r="F297" s="82"/>
      <c r="G297" s="83"/>
      <c r="H297" s="83"/>
      <c r="I297" s="145"/>
      <c r="J297" s="82"/>
      <c r="K297" s="83"/>
      <c r="L297" s="83"/>
      <c r="M297" s="145"/>
      <c r="N297" s="82"/>
      <c r="O297" s="83"/>
      <c r="P297" s="83"/>
      <c r="Q297" s="145"/>
      <c r="R297" s="365"/>
      <c r="S297" s="363"/>
    </row>
    <row r="298" spans="1:19" s="65" customFormat="1" ht="12.75">
      <c r="A298" s="195">
        <v>8</v>
      </c>
      <c r="B298" s="83"/>
      <c r="C298" s="83"/>
      <c r="D298" s="83"/>
      <c r="E298" s="145"/>
      <c r="F298" s="82"/>
      <c r="G298" s="83"/>
      <c r="H298" s="83"/>
      <c r="I298" s="145"/>
      <c r="J298" s="82"/>
      <c r="K298" s="83"/>
      <c r="L298" s="83"/>
      <c r="M298" s="145"/>
      <c r="N298" s="82"/>
      <c r="O298" s="83"/>
      <c r="P298" s="83"/>
      <c r="Q298" s="145"/>
      <c r="R298" s="365"/>
      <c r="S298" s="363"/>
    </row>
    <row r="299" spans="1:19" ht="12.75">
      <c r="A299" s="82"/>
      <c r="B299" s="83"/>
      <c r="C299" s="83"/>
      <c r="D299" s="83"/>
      <c r="E299" s="145"/>
      <c r="F299" s="82"/>
      <c r="G299" s="83"/>
      <c r="H299" s="83"/>
      <c r="I299" s="145"/>
      <c r="J299" s="82"/>
      <c r="K299" s="83"/>
      <c r="L299" s="83"/>
      <c r="M299" s="145"/>
      <c r="N299" s="82"/>
      <c r="O299" s="83"/>
      <c r="P299" s="83"/>
      <c r="Q299" s="145"/>
      <c r="R299" s="365"/>
      <c r="S299" s="363"/>
    </row>
    <row r="300" spans="1:19" ht="12.75">
      <c r="A300" s="126"/>
      <c r="B300" s="127"/>
      <c r="C300" s="127"/>
      <c r="D300" s="127"/>
      <c r="E300" s="128"/>
      <c r="F300" s="126"/>
      <c r="G300" s="127"/>
      <c r="H300" s="127"/>
      <c r="I300" s="128"/>
      <c r="J300" s="126"/>
      <c r="K300" s="127"/>
      <c r="L300" s="127"/>
      <c r="M300" s="128"/>
      <c r="N300" s="126"/>
      <c r="O300" s="127"/>
      <c r="P300" s="127"/>
      <c r="Q300" s="128"/>
      <c r="R300" s="239"/>
      <c r="S300" s="241"/>
    </row>
    <row r="301" spans="1:19" s="65" customFormat="1" ht="12.75">
      <c r="A301" s="82"/>
      <c r="B301" s="83"/>
      <c r="C301" s="83"/>
      <c r="D301" s="83"/>
      <c r="E301" s="145"/>
      <c r="F301" s="82"/>
      <c r="G301" s="83"/>
      <c r="H301" s="83"/>
      <c r="I301" s="145"/>
      <c r="J301" s="82"/>
      <c r="K301" s="83"/>
      <c r="L301" s="83"/>
      <c r="M301" s="145"/>
      <c r="N301" s="82"/>
      <c r="O301" s="83"/>
      <c r="P301" s="83"/>
      <c r="Q301" s="145"/>
      <c r="R301" s="365"/>
      <c r="S301" s="363"/>
    </row>
    <row r="302" spans="1:19" s="65" customFormat="1" ht="12.75">
      <c r="A302" s="82" t="s">
        <v>252</v>
      </c>
      <c r="B302" s="83"/>
      <c r="C302" s="83"/>
      <c r="D302" s="83"/>
      <c r="E302" s="145"/>
      <c r="F302" s="82"/>
      <c r="G302" s="145"/>
      <c r="H302" s="390">
        <f>AVERAGE(G291:H298)</f>
        <v>46.04</v>
      </c>
      <c r="I302" s="363"/>
      <c r="J302" s="82" t="s">
        <v>252</v>
      </c>
      <c r="K302" s="83"/>
      <c r="L302" s="83"/>
      <c r="M302" s="145"/>
      <c r="N302" s="82"/>
      <c r="O302" s="145"/>
      <c r="P302" s="390">
        <f>AVERAGE(O291:P298)</f>
        <v>46.04</v>
      </c>
      <c r="Q302" s="363"/>
      <c r="R302" s="352">
        <f>AVERAGE(R291:S298)</f>
        <v>0</v>
      </c>
      <c r="S302" s="353"/>
    </row>
    <row r="303" spans="1:19" s="65" customFormat="1" ht="12.75">
      <c r="A303" s="82" t="s">
        <v>253</v>
      </c>
      <c r="B303" s="83"/>
      <c r="C303" s="83"/>
      <c r="D303" s="83"/>
      <c r="E303" s="83"/>
      <c r="F303" s="83"/>
      <c r="G303" s="145"/>
      <c r="H303" s="390">
        <f>SUM(G291:H298)</f>
        <v>138.12</v>
      </c>
      <c r="I303" s="363"/>
      <c r="J303" s="82" t="s">
        <v>253</v>
      </c>
      <c r="K303" s="83"/>
      <c r="L303" s="83"/>
      <c r="M303" s="83"/>
      <c r="N303" s="83"/>
      <c r="O303" s="145"/>
      <c r="P303" s="390">
        <f>SUM(O291:P298)</f>
        <v>138.12</v>
      </c>
      <c r="Q303" s="363"/>
      <c r="R303" s="354"/>
      <c r="S303" s="355"/>
    </row>
    <row r="304" spans="1:19" ht="12.75">
      <c r="A304" s="12"/>
      <c r="B304" s="12"/>
      <c r="C304" s="12"/>
      <c r="D304" s="12"/>
      <c r="E304" s="12"/>
      <c r="F304" s="12"/>
      <c r="G304" s="12"/>
      <c r="H304" s="12"/>
      <c r="I304" s="12"/>
      <c r="J304" s="12"/>
      <c r="K304" s="12"/>
      <c r="L304" s="12"/>
      <c r="M304" s="12"/>
      <c r="N304" s="12"/>
      <c r="O304" s="12"/>
      <c r="P304" s="381" t="s">
        <v>594</v>
      </c>
      <c r="Q304" s="382"/>
      <c r="R304" s="377">
        <f>R302*20%</f>
        <v>0</v>
      </c>
      <c r="S304" s="378"/>
    </row>
    <row r="305" spans="1:19" ht="12.75">
      <c r="A305" s="351" t="s">
        <v>255</v>
      </c>
      <c r="B305" s="351"/>
      <c r="C305" s="351"/>
      <c r="D305" s="12"/>
      <c r="E305" s="12"/>
      <c r="F305" s="12"/>
      <c r="G305" s="12"/>
      <c r="H305" s="12"/>
      <c r="I305" s="12"/>
      <c r="J305" s="12"/>
      <c r="K305" s="12"/>
      <c r="L305" s="12"/>
      <c r="M305" s="12"/>
      <c r="N305" s="12"/>
      <c r="O305" s="12"/>
      <c r="P305" s="383"/>
      <c r="Q305" s="384"/>
      <c r="R305" s="379"/>
      <c r="S305" s="380"/>
    </row>
    <row r="306" spans="1:17" ht="12.75">
      <c r="A306" s="351"/>
      <c r="B306" s="351"/>
      <c r="C306" s="351"/>
      <c r="D306" s="12"/>
      <c r="E306" s="12"/>
      <c r="F306" s="233"/>
      <c r="G306" s="233"/>
      <c r="H306" s="233"/>
      <c r="I306" s="233"/>
      <c r="J306" s="233"/>
      <c r="K306" s="233"/>
      <c r="L306" s="233"/>
      <c r="M306" s="233"/>
      <c r="N306" s="12"/>
      <c r="O306" s="233"/>
      <c r="P306" s="233"/>
      <c r="Q306" s="233"/>
    </row>
    <row r="307" spans="1:19" ht="12.75">
      <c r="A307" t="s">
        <v>227</v>
      </c>
      <c r="M307" s="12"/>
      <c r="N307" s="12"/>
      <c r="O307" s="133"/>
      <c r="P307" s="133"/>
      <c r="Q307" s="12"/>
      <c r="R307" s="12"/>
      <c r="S307" s="12"/>
    </row>
    <row r="309" ht="12.75">
      <c r="A309" t="s">
        <v>48</v>
      </c>
    </row>
    <row r="310" spans="2:7" ht="12.75">
      <c r="B310" t="s">
        <v>228</v>
      </c>
      <c r="G310" s="1">
        <v>10</v>
      </c>
    </row>
    <row r="311" spans="2:14" ht="12.75">
      <c r="B311" s="132">
        <v>0.036</v>
      </c>
      <c r="C311" s="1" t="s">
        <v>27</v>
      </c>
      <c r="D311" s="132">
        <v>0.04</v>
      </c>
      <c r="G311" s="1">
        <v>8</v>
      </c>
      <c r="N311" t="s">
        <v>229</v>
      </c>
    </row>
    <row r="312" spans="2:7" ht="12.75">
      <c r="B312" s="132">
        <v>0.026</v>
      </c>
      <c r="C312" s="1" t="s">
        <v>27</v>
      </c>
      <c r="D312" s="132">
        <v>0.0359</v>
      </c>
      <c r="G312" s="1">
        <v>6</v>
      </c>
    </row>
    <row r="313" spans="2:7" ht="12.75">
      <c r="B313" s="132">
        <v>0.016</v>
      </c>
      <c r="C313" s="1" t="s">
        <v>27</v>
      </c>
      <c r="D313" s="132">
        <v>0.0259</v>
      </c>
      <c r="G313" s="1">
        <v>4</v>
      </c>
    </row>
    <row r="314" spans="2:19" ht="12.75">
      <c r="B314" s="132">
        <v>0.015</v>
      </c>
      <c r="C314" s="1" t="s">
        <v>27</v>
      </c>
      <c r="D314" s="132">
        <v>0.0159</v>
      </c>
      <c r="G314" s="1">
        <v>1</v>
      </c>
      <c r="N314" s="358" t="s">
        <v>486</v>
      </c>
      <c r="O314" s="358"/>
      <c r="P314" s="358"/>
      <c r="Q314" s="358"/>
      <c r="R314" s="358"/>
      <c r="S314" s="358"/>
    </row>
    <row r="315" spans="14:19" ht="12.75">
      <c r="N315" s="356" t="s">
        <v>230</v>
      </c>
      <c r="O315" s="356"/>
      <c r="P315" s="356"/>
      <c r="Q315" s="356"/>
      <c r="R315" s="356"/>
      <c r="S315" s="356"/>
    </row>
    <row r="316" ht="12.75">
      <c r="A316" t="s">
        <v>231</v>
      </c>
    </row>
    <row r="319" ht="12.75">
      <c r="M319" t="s">
        <v>232</v>
      </c>
    </row>
    <row r="320" spans="1:6" ht="12.75">
      <c r="A320" s="358" t="s">
        <v>486</v>
      </c>
      <c r="B320" s="358"/>
      <c r="C320" s="358"/>
      <c r="D320" s="358"/>
      <c r="E320" s="358"/>
      <c r="F320" s="358"/>
    </row>
    <row r="321" spans="1:6" ht="12.75">
      <c r="A321" s="231" t="s">
        <v>487</v>
      </c>
      <c r="B321" s="231"/>
      <c r="C321" s="231"/>
      <c r="D321" s="231"/>
      <c r="E321" s="231"/>
      <c r="F321" s="231"/>
    </row>
    <row r="323" spans="12:17" ht="12.75">
      <c r="L323" s="357" t="s">
        <v>243</v>
      </c>
      <c r="M323" s="357"/>
      <c r="N323" s="357"/>
      <c r="O323" s="357"/>
      <c r="P323" s="357"/>
      <c r="Q323" s="357"/>
    </row>
    <row r="324" spans="12:17" ht="12.75">
      <c r="L324" s="231" t="s">
        <v>233</v>
      </c>
      <c r="M324" s="231"/>
      <c r="N324" s="231"/>
      <c r="O324" s="231"/>
      <c r="P324" s="231"/>
      <c r="Q324" s="231"/>
    </row>
  </sheetData>
  <sheetProtection/>
  <mergeCells count="338">
    <mergeCell ref="R249:S250"/>
    <mergeCell ref="P304:Q305"/>
    <mergeCell ref="R304:S305"/>
    <mergeCell ref="R300:S300"/>
    <mergeCell ref="R301:S301"/>
    <mergeCell ref="P302:Q302"/>
    <mergeCell ref="R296:S296"/>
    <mergeCell ref="R297:S297"/>
    <mergeCell ref="R298:S298"/>
    <mergeCell ref="R290:S290"/>
    <mergeCell ref="A112:S112"/>
    <mergeCell ref="O122:S122"/>
    <mergeCell ref="A124:E125"/>
    <mergeCell ref="F124:I125"/>
    <mergeCell ref="R84:S85"/>
    <mergeCell ref="R73:S73"/>
    <mergeCell ref="R74:S74"/>
    <mergeCell ref="R75:S75"/>
    <mergeCell ref="R76:S76"/>
    <mergeCell ref="R77:S77"/>
    <mergeCell ref="N95:S95"/>
    <mergeCell ref="R81:S81"/>
    <mergeCell ref="H82:I82"/>
    <mergeCell ref="P82:Q82"/>
    <mergeCell ref="O75:P75"/>
    <mergeCell ref="P139:Q140"/>
    <mergeCell ref="R139:S140"/>
    <mergeCell ref="L103:Q103"/>
    <mergeCell ref="L104:Q104"/>
    <mergeCell ref="A111:S111"/>
    <mergeCell ref="G73:H73"/>
    <mergeCell ref="G74:H74"/>
    <mergeCell ref="G75:H75"/>
    <mergeCell ref="O73:P73"/>
    <mergeCell ref="O74:P74"/>
    <mergeCell ref="N94:S94"/>
    <mergeCell ref="R78:S78"/>
    <mergeCell ref="R79:S79"/>
    <mergeCell ref="R80:S80"/>
    <mergeCell ref="A85:C86"/>
    <mergeCell ref="R82:S83"/>
    <mergeCell ref="F86:G86"/>
    <mergeCell ref="H86:I86"/>
    <mergeCell ref="J86:K86"/>
    <mergeCell ref="L86:M86"/>
    <mergeCell ref="O86:Q86"/>
    <mergeCell ref="H83:I83"/>
    <mergeCell ref="P83:Q83"/>
    <mergeCell ref="P84:Q85"/>
    <mergeCell ref="R70:S70"/>
    <mergeCell ref="G71:H71"/>
    <mergeCell ref="O71:P71"/>
    <mergeCell ref="R71:S71"/>
    <mergeCell ref="J69:M70"/>
    <mergeCell ref="N69:Q70"/>
    <mergeCell ref="R69:S69"/>
    <mergeCell ref="G72:H72"/>
    <mergeCell ref="O72:P72"/>
    <mergeCell ref="R72:S72"/>
    <mergeCell ref="A63:S63"/>
    <mergeCell ref="A64:S64"/>
    <mergeCell ref="A65:S65"/>
    <mergeCell ref="C67:H67"/>
    <mergeCell ref="O67:S67"/>
    <mergeCell ref="A69:E70"/>
    <mergeCell ref="F69:I70"/>
    <mergeCell ref="N39:S39"/>
    <mergeCell ref="R27:S28"/>
    <mergeCell ref="A30:C31"/>
    <mergeCell ref="G16:H16"/>
    <mergeCell ref="G17:H17"/>
    <mergeCell ref="R29:S30"/>
    <mergeCell ref="R23:S23"/>
    <mergeCell ref="R22:S22"/>
    <mergeCell ref="R20:S20"/>
    <mergeCell ref="O17:P17"/>
    <mergeCell ref="A59:S59"/>
    <mergeCell ref="R24:S24"/>
    <mergeCell ref="O16:P16"/>
    <mergeCell ref="R21:S21"/>
    <mergeCell ref="F14:I15"/>
    <mergeCell ref="N14:Q15"/>
    <mergeCell ref="J14:M15"/>
    <mergeCell ref="P29:Q30"/>
    <mergeCell ref="P28:Q28"/>
    <mergeCell ref="P27:Q27"/>
    <mergeCell ref="C12:H12"/>
    <mergeCell ref="O12:S12"/>
    <mergeCell ref="A60:S60"/>
    <mergeCell ref="A62:S62"/>
    <mergeCell ref="A14:E15"/>
    <mergeCell ref="A56:S56"/>
    <mergeCell ref="A57:S57"/>
    <mergeCell ref="A58:S58"/>
    <mergeCell ref="F31:G31"/>
    <mergeCell ref="H27:I27"/>
    <mergeCell ref="A1:S1"/>
    <mergeCell ref="A2:S2"/>
    <mergeCell ref="A3:S3"/>
    <mergeCell ref="A4:S4"/>
    <mergeCell ref="A8:S8"/>
    <mergeCell ref="A10:S10"/>
    <mergeCell ref="A9:S9"/>
    <mergeCell ref="A5:S5"/>
    <mergeCell ref="A7:S7"/>
    <mergeCell ref="H28:I28"/>
    <mergeCell ref="R25:S25"/>
    <mergeCell ref="H31:I31"/>
    <mergeCell ref="J31:K31"/>
    <mergeCell ref="L31:M31"/>
    <mergeCell ref="R26:S26"/>
    <mergeCell ref="L49:Q49"/>
    <mergeCell ref="R14:S14"/>
    <mergeCell ref="R15:S15"/>
    <mergeCell ref="L48:Q48"/>
    <mergeCell ref="O31:Q31"/>
    <mergeCell ref="N40:S40"/>
    <mergeCell ref="R17:S17"/>
    <mergeCell ref="R18:S18"/>
    <mergeCell ref="R19:S19"/>
    <mergeCell ref="R16:S16"/>
    <mergeCell ref="H303:I303"/>
    <mergeCell ref="P303:Q303"/>
    <mergeCell ref="A305:C306"/>
    <mergeCell ref="R302:S303"/>
    <mergeCell ref="F306:G306"/>
    <mergeCell ref="H306:I306"/>
    <mergeCell ref="J306:K306"/>
    <mergeCell ref="L306:M306"/>
    <mergeCell ref="O306:Q306"/>
    <mergeCell ref="H302:I302"/>
    <mergeCell ref="G293:H293"/>
    <mergeCell ref="O293:P293"/>
    <mergeCell ref="R293:S293"/>
    <mergeCell ref="R299:S299"/>
    <mergeCell ref="G294:H294"/>
    <mergeCell ref="O294:P294"/>
    <mergeCell ref="R294:S294"/>
    <mergeCell ref="G295:H295"/>
    <mergeCell ref="O295:P295"/>
    <mergeCell ref="R295:S295"/>
    <mergeCell ref="G291:H291"/>
    <mergeCell ref="O291:P291"/>
    <mergeCell ref="R291:S291"/>
    <mergeCell ref="G292:H292"/>
    <mergeCell ref="O292:P292"/>
    <mergeCell ref="R292:S292"/>
    <mergeCell ref="A280:S280"/>
    <mergeCell ref="A282:S282"/>
    <mergeCell ref="A285:S285"/>
    <mergeCell ref="C287:H287"/>
    <mergeCell ref="O287:S287"/>
    <mergeCell ref="A289:E290"/>
    <mergeCell ref="F289:I290"/>
    <mergeCell ref="J289:M290"/>
    <mergeCell ref="N289:Q290"/>
    <mergeCell ref="R289:S289"/>
    <mergeCell ref="A113:S113"/>
    <mergeCell ref="A114:S114"/>
    <mergeCell ref="A115:S115"/>
    <mergeCell ref="A117:S117"/>
    <mergeCell ref="A283:S283"/>
    <mergeCell ref="A284:S284"/>
    <mergeCell ref="A276:S276"/>
    <mergeCell ref="A277:S277"/>
    <mergeCell ref="A278:S278"/>
    <mergeCell ref="A279:S279"/>
    <mergeCell ref="N124:Q125"/>
    <mergeCell ref="R124:S124"/>
    <mergeCell ref="R125:S125"/>
    <mergeCell ref="G126:H126"/>
    <mergeCell ref="O126:P126"/>
    <mergeCell ref="R126:S126"/>
    <mergeCell ref="J124:M125"/>
    <mergeCell ref="R131:S131"/>
    <mergeCell ref="R132:S132"/>
    <mergeCell ref="R133:S133"/>
    <mergeCell ref="R134:S134"/>
    <mergeCell ref="G127:H127"/>
    <mergeCell ref="O127:P127"/>
    <mergeCell ref="R127:S127"/>
    <mergeCell ref="G128:H128"/>
    <mergeCell ref="O128:P128"/>
    <mergeCell ref="R128:S128"/>
    <mergeCell ref="G129:H129"/>
    <mergeCell ref="O129:P129"/>
    <mergeCell ref="R129:S129"/>
    <mergeCell ref="G130:H130"/>
    <mergeCell ref="O130:P130"/>
    <mergeCell ref="R130:S130"/>
    <mergeCell ref="R135:S135"/>
    <mergeCell ref="R136:S136"/>
    <mergeCell ref="H137:I137"/>
    <mergeCell ref="P137:Q137"/>
    <mergeCell ref="H141:I141"/>
    <mergeCell ref="J141:K141"/>
    <mergeCell ref="L141:M141"/>
    <mergeCell ref="O141:Q141"/>
    <mergeCell ref="H138:I138"/>
    <mergeCell ref="P138:Q138"/>
    <mergeCell ref="N150:S150"/>
    <mergeCell ref="L158:Q158"/>
    <mergeCell ref="L159:Q159"/>
    <mergeCell ref="A166:S166"/>
    <mergeCell ref="A167:S167"/>
    <mergeCell ref="A168:S168"/>
    <mergeCell ref="A140:C141"/>
    <mergeCell ref="R137:S138"/>
    <mergeCell ref="F141:G141"/>
    <mergeCell ref="A170:S170"/>
    <mergeCell ref="A169:S169"/>
    <mergeCell ref="C177:H177"/>
    <mergeCell ref="O177:S177"/>
    <mergeCell ref="A172:S172"/>
    <mergeCell ref="A173:S173"/>
    <mergeCell ref="N149:S149"/>
    <mergeCell ref="G181:H181"/>
    <mergeCell ref="O181:P181"/>
    <mergeCell ref="R181:S181"/>
    <mergeCell ref="J179:M180"/>
    <mergeCell ref="N179:Q180"/>
    <mergeCell ref="R179:S179"/>
    <mergeCell ref="R180:S180"/>
    <mergeCell ref="G182:H182"/>
    <mergeCell ref="O182:P182"/>
    <mergeCell ref="R182:S182"/>
    <mergeCell ref="G183:H183"/>
    <mergeCell ref="O183:P183"/>
    <mergeCell ref="R183:S183"/>
    <mergeCell ref="G184:H184"/>
    <mergeCell ref="O184:P184"/>
    <mergeCell ref="R184:S184"/>
    <mergeCell ref="G185:H185"/>
    <mergeCell ref="O185:P185"/>
    <mergeCell ref="R185:S185"/>
    <mergeCell ref="R186:S186"/>
    <mergeCell ref="R187:S187"/>
    <mergeCell ref="R188:S188"/>
    <mergeCell ref="R189:S189"/>
    <mergeCell ref="O196:Q196"/>
    <mergeCell ref="R190:S190"/>
    <mergeCell ref="R191:S191"/>
    <mergeCell ref="P192:Q192"/>
    <mergeCell ref="P193:Q193"/>
    <mergeCell ref="P194:Q195"/>
    <mergeCell ref="A195:C196"/>
    <mergeCell ref="R192:S193"/>
    <mergeCell ref="F196:G196"/>
    <mergeCell ref="H196:I196"/>
    <mergeCell ref="J196:K196"/>
    <mergeCell ref="L196:M196"/>
    <mergeCell ref="H192:I192"/>
    <mergeCell ref="H193:I193"/>
    <mergeCell ref="R194:S195"/>
    <mergeCell ref="N204:S204"/>
    <mergeCell ref="N205:S205"/>
    <mergeCell ref="A229:S229"/>
    <mergeCell ref="A230:S230"/>
    <mergeCell ref="L213:Q213"/>
    <mergeCell ref="L214:Q214"/>
    <mergeCell ref="A221:S221"/>
    <mergeCell ref="A222:S222"/>
    <mergeCell ref="C232:H232"/>
    <mergeCell ref="O232:S232"/>
    <mergeCell ref="A223:S223"/>
    <mergeCell ref="A224:S224"/>
    <mergeCell ref="A225:S225"/>
    <mergeCell ref="A227:S227"/>
    <mergeCell ref="G236:H236"/>
    <mergeCell ref="O236:P236"/>
    <mergeCell ref="R236:S236"/>
    <mergeCell ref="A234:E235"/>
    <mergeCell ref="F234:I235"/>
    <mergeCell ref="J234:M235"/>
    <mergeCell ref="N234:Q235"/>
    <mergeCell ref="G237:H237"/>
    <mergeCell ref="O237:P237"/>
    <mergeCell ref="R237:S237"/>
    <mergeCell ref="G238:H238"/>
    <mergeCell ref="O238:P238"/>
    <mergeCell ref="R238:S238"/>
    <mergeCell ref="R241:S241"/>
    <mergeCell ref="R242:S242"/>
    <mergeCell ref="R243:S243"/>
    <mergeCell ref="R244:S244"/>
    <mergeCell ref="G239:H239"/>
    <mergeCell ref="O239:P239"/>
    <mergeCell ref="R239:S239"/>
    <mergeCell ref="G240:H240"/>
    <mergeCell ref="O240:P240"/>
    <mergeCell ref="R240:S240"/>
    <mergeCell ref="H251:I251"/>
    <mergeCell ref="J251:K251"/>
    <mergeCell ref="L251:M251"/>
    <mergeCell ref="O251:Q251"/>
    <mergeCell ref="H247:I247"/>
    <mergeCell ref="P247:Q247"/>
    <mergeCell ref="P249:Q250"/>
    <mergeCell ref="R246:S246"/>
    <mergeCell ref="R234:S234"/>
    <mergeCell ref="R235:S235"/>
    <mergeCell ref="A228:S228"/>
    <mergeCell ref="A265:F265"/>
    <mergeCell ref="A266:F266"/>
    <mergeCell ref="H248:I248"/>
    <mergeCell ref="P248:Q248"/>
    <mergeCell ref="A250:C251"/>
    <mergeCell ref="F251:G251"/>
    <mergeCell ref="A320:F320"/>
    <mergeCell ref="A321:F321"/>
    <mergeCell ref="L268:Q268"/>
    <mergeCell ref="L269:Q269"/>
    <mergeCell ref="O186:P186"/>
    <mergeCell ref="O187:P187"/>
    <mergeCell ref="N259:S259"/>
    <mergeCell ref="N260:S260"/>
    <mergeCell ref="R247:S248"/>
    <mergeCell ref="R245:S245"/>
    <mergeCell ref="A179:E180"/>
    <mergeCell ref="F179:I180"/>
    <mergeCell ref="A174:S174"/>
    <mergeCell ref="A175:S175"/>
    <mergeCell ref="L323:Q323"/>
    <mergeCell ref="L324:Q324"/>
    <mergeCell ref="A210:F210"/>
    <mergeCell ref="A211:F211"/>
    <mergeCell ref="N314:S314"/>
    <mergeCell ref="N315:S315"/>
    <mergeCell ref="A45:F45"/>
    <mergeCell ref="A46:F46"/>
    <mergeCell ref="A100:F100"/>
    <mergeCell ref="A101:F101"/>
    <mergeCell ref="A155:F155"/>
    <mergeCell ref="A156:F156"/>
    <mergeCell ref="A118:S118"/>
    <mergeCell ref="A119:S119"/>
    <mergeCell ref="A120:S120"/>
    <mergeCell ref="C122:H122"/>
  </mergeCells>
  <printOptions horizontalCentered="1"/>
  <pageMargins left="0.5" right="0.5" top="0.75" bottom="0.25"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dimension ref="A1:Z69"/>
  <sheetViews>
    <sheetView showGridLines="0" tabSelected="1" zoomScale="80" zoomScaleNormal="80" zoomScalePageLayoutView="0" workbookViewId="0" topLeftCell="A1">
      <pane ySplit="13" topLeftCell="A14" activePane="bottomLeft" state="frozen"/>
      <selection pane="topLeft" activeCell="A1" sqref="A1"/>
      <selection pane="bottomLeft" activeCell="U30" sqref="U30"/>
    </sheetView>
  </sheetViews>
  <sheetFormatPr defaultColWidth="9.140625" defaultRowHeight="12.75"/>
  <cols>
    <col min="1" max="2" width="8.28125" style="0" customWidth="1"/>
    <col min="3" max="4" width="6.7109375" style="0" customWidth="1"/>
    <col min="5" max="5" width="12.7109375" style="0" customWidth="1"/>
    <col min="6" max="9" width="4.7109375" style="0" customWidth="1"/>
    <col min="10" max="10" width="1.7109375" style="0" bestFit="1" customWidth="1"/>
    <col min="11" max="16" width="4.7109375" style="0" customWidth="1"/>
    <col min="17" max="17" width="6.00390625" style="0" customWidth="1"/>
    <col min="18" max="18" width="9.8515625" style="0" customWidth="1"/>
    <col min="19" max="19" width="12.28125" style="0" customWidth="1"/>
    <col min="20" max="21" width="9.7109375" style="0" customWidth="1"/>
    <col min="22" max="26" width="4.7109375" style="0" customWidth="1"/>
  </cols>
  <sheetData>
    <row r="1" spans="1:26" ht="12.75">
      <c r="A1" s="231" t="s">
        <v>489</v>
      </c>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26" ht="12.75">
      <c r="A2" s="231" t="s">
        <v>0</v>
      </c>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pans="1:26" ht="12.75">
      <c r="A3" s="231" t="s">
        <v>490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row>
    <row r="4" spans="1:26" ht="12.75">
      <c r="A4" s="231" t="s">
        <v>491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row>
    <row r="6" spans="1:26" ht="23.25">
      <c r="A6" s="401" t="s">
        <v>492</v>
      </c>
      <c r="B6" s="401"/>
      <c r="C6" s="401"/>
      <c r="D6" s="401"/>
      <c r="E6" s="401"/>
      <c r="F6" s="401"/>
      <c r="G6" s="401"/>
      <c r="H6" s="401"/>
      <c r="I6" s="401"/>
      <c r="J6" s="401"/>
      <c r="K6" s="401"/>
      <c r="L6" s="401"/>
      <c r="M6" s="401"/>
      <c r="N6" s="401"/>
      <c r="O6" s="401"/>
      <c r="P6" s="401"/>
      <c r="Q6" s="401"/>
      <c r="R6" s="401"/>
      <c r="S6" s="401"/>
      <c r="T6" s="401"/>
      <c r="U6" s="401"/>
      <c r="V6" s="401"/>
      <c r="W6" s="401"/>
      <c r="X6" s="401"/>
      <c r="Y6" s="401"/>
      <c r="Z6" s="401"/>
    </row>
    <row r="7" spans="1:26" ht="12.75">
      <c r="A7" s="231" t="s">
        <v>493</v>
      </c>
      <c r="B7" s="231"/>
      <c r="C7" s="231"/>
      <c r="D7" s="231"/>
      <c r="E7" s="231"/>
      <c r="F7" s="231"/>
      <c r="G7" s="231"/>
      <c r="H7" s="231"/>
      <c r="I7" s="231"/>
      <c r="J7" s="231"/>
      <c r="K7" s="231"/>
      <c r="L7" s="231"/>
      <c r="M7" s="231"/>
      <c r="N7" s="231"/>
      <c r="O7" s="231"/>
      <c r="P7" s="231"/>
      <c r="Q7" s="231"/>
      <c r="R7" s="231"/>
      <c r="S7" s="231"/>
      <c r="T7" s="231"/>
      <c r="U7" s="231"/>
      <c r="V7" s="231"/>
      <c r="W7" s="231"/>
      <c r="X7" s="231"/>
      <c r="Y7" s="231"/>
      <c r="Z7" s="231"/>
    </row>
    <row r="9" spans="1:16" ht="12.75">
      <c r="A9" t="s">
        <v>494</v>
      </c>
      <c r="C9" s="1" t="s">
        <v>496</v>
      </c>
      <c r="D9" s="174" t="s">
        <v>497</v>
      </c>
      <c r="E9" s="174"/>
      <c r="F9" s="204"/>
      <c r="G9" s="174"/>
      <c r="H9" s="174"/>
      <c r="I9" s="174"/>
      <c r="J9" s="174"/>
      <c r="K9" s="174"/>
      <c r="L9" s="174"/>
      <c r="M9" s="174"/>
      <c r="N9" s="174"/>
      <c r="O9" s="174"/>
      <c r="P9" s="174"/>
    </row>
    <row r="10" spans="1:16" ht="12.75">
      <c r="A10" t="s">
        <v>495</v>
      </c>
      <c r="C10" s="1" t="s">
        <v>496</v>
      </c>
      <c r="D10" s="130" t="s">
        <v>498</v>
      </c>
      <c r="E10" s="130"/>
      <c r="F10" s="215"/>
      <c r="G10" s="130"/>
      <c r="H10" s="130"/>
      <c r="I10" s="130"/>
      <c r="J10" s="130"/>
      <c r="K10" s="130"/>
      <c r="L10" s="130"/>
      <c r="M10" s="130"/>
      <c r="N10" s="130"/>
      <c r="O10" s="130"/>
      <c r="P10" s="130"/>
    </row>
    <row r="11" spans="1:26" ht="18">
      <c r="A11" s="402" t="s">
        <v>499</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4"/>
    </row>
    <row r="12" spans="1:26" ht="18" customHeight="1">
      <c r="A12" s="415" t="s">
        <v>500</v>
      </c>
      <c r="B12" s="415"/>
      <c r="C12" s="415" t="s">
        <v>501</v>
      </c>
      <c r="D12" s="415"/>
      <c r="E12" s="392" t="s">
        <v>627</v>
      </c>
      <c r="F12" s="412" t="s">
        <v>536</v>
      </c>
      <c r="G12" s="413"/>
      <c r="H12" s="413"/>
      <c r="I12" s="413"/>
      <c r="J12" s="413"/>
      <c r="K12" s="413"/>
      <c r="L12" s="413"/>
      <c r="M12" s="413"/>
      <c r="N12" s="413"/>
      <c r="O12" s="413"/>
      <c r="P12" s="413"/>
      <c r="Q12" s="414"/>
      <c r="R12" s="417" t="s">
        <v>541</v>
      </c>
      <c r="S12" s="406" t="s">
        <v>593</v>
      </c>
      <c r="T12" s="418" t="s">
        <v>51</v>
      </c>
      <c r="U12" s="418"/>
      <c r="V12" s="407" t="s">
        <v>544</v>
      </c>
      <c r="W12" s="408"/>
      <c r="X12" s="408"/>
      <c r="Y12" s="408"/>
      <c r="Z12" s="408"/>
    </row>
    <row r="13" spans="1:26" ht="22.5">
      <c r="A13" s="416"/>
      <c r="B13" s="416"/>
      <c r="C13" s="416"/>
      <c r="D13" s="416"/>
      <c r="E13" s="393"/>
      <c r="F13" s="405" t="s">
        <v>533</v>
      </c>
      <c r="G13" s="405"/>
      <c r="H13" s="405"/>
      <c r="I13" s="405"/>
      <c r="J13" s="405" t="s">
        <v>534</v>
      </c>
      <c r="K13" s="405"/>
      <c r="L13" s="405"/>
      <c r="M13" s="405"/>
      <c r="N13" s="405" t="s">
        <v>535</v>
      </c>
      <c r="O13" s="405"/>
      <c r="P13" s="405"/>
      <c r="Q13" s="202" t="s">
        <v>537</v>
      </c>
      <c r="R13" s="417"/>
      <c r="S13" s="406"/>
      <c r="T13" s="205" t="s">
        <v>542</v>
      </c>
      <c r="U13" s="205" t="s">
        <v>543</v>
      </c>
      <c r="V13" s="407"/>
      <c r="W13" s="408"/>
      <c r="X13" s="408"/>
      <c r="Y13" s="408"/>
      <c r="Z13" s="408"/>
    </row>
    <row r="14" spans="1:26" ht="12.75">
      <c r="A14" s="218"/>
      <c r="B14" s="171"/>
      <c r="C14" s="394" t="s">
        <v>604</v>
      </c>
      <c r="D14" s="395"/>
      <c r="E14" s="229">
        <v>144816</v>
      </c>
      <c r="F14" s="220">
        <v>1</v>
      </c>
      <c r="G14" s="199" t="s">
        <v>273</v>
      </c>
      <c r="H14" s="219"/>
      <c r="I14" s="219"/>
      <c r="J14" s="200" t="s">
        <v>408</v>
      </c>
      <c r="K14" s="200" t="s">
        <v>502</v>
      </c>
      <c r="L14" s="219"/>
      <c r="M14" s="219"/>
      <c r="N14" s="218" t="s">
        <v>554</v>
      </c>
      <c r="O14" s="219"/>
      <c r="P14" s="171"/>
      <c r="Q14" s="170"/>
      <c r="R14" s="201" t="s">
        <v>553</v>
      </c>
      <c r="S14" s="216">
        <v>39398</v>
      </c>
      <c r="T14" s="227">
        <v>8.26</v>
      </c>
      <c r="U14" s="217" t="str">
        <f>IF(T14&gt;=8.6,"O",IF(T14&gt;=6.6,"VS",IF(T14&gt;=4.6,"S",IF(T14&gt;=2.6,"U",IF(T14&gt;=2.59,"P")))))</f>
        <v>VS</v>
      </c>
      <c r="V14" s="218"/>
      <c r="W14" s="219"/>
      <c r="X14" s="219"/>
      <c r="Y14" s="219"/>
      <c r="Z14" s="171"/>
    </row>
    <row r="15" spans="1:26" ht="12.75">
      <c r="A15" s="218"/>
      <c r="B15" s="171"/>
      <c r="C15" s="394" t="s">
        <v>605</v>
      </c>
      <c r="D15" s="395"/>
      <c r="E15" s="229">
        <v>141288</v>
      </c>
      <c r="F15" s="220">
        <v>2</v>
      </c>
      <c r="G15" s="199" t="s">
        <v>275</v>
      </c>
      <c r="H15" s="219"/>
      <c r="I15" s="219"/>
      <c r="J15" s="200" t="s">
        <v>408</v>
      </c>
      <c r="K15" s="200" t="s">
        <v>503</v>
      </c>
      <c r="L15" s="219"/>
      <c r="M15" s="219"/>
      <c r="N15" s="218" t="s">
        <v>555</v>
      </c>
      <c r="O15" s="219"/>
      <c r="P15" s="171"/>
      <c r="Q15" s="170"/>
      <c r="R15" s="201" t="s">
        <v>553</v>
      </c>
      <c r="S15" s="216">
        <v>39398</v>
      </c>
      <c r="T15" s="227">
        <v>8.1</v>
      </c>
      <c r="U15" s="217" t="str">
        <f aca="true" t="shared" si="0" ref="U15:U32">IF(T15&gt;=8.6,"O",IF(T15&gt;=6.6,"VS",IF(T15&gt;=4.6,"S",IF(T15&gt;=2.6,"U",IF(T15&gt;=2.59,"P")))))</f>
        <v>VS</v>
      </c>
      <c r="V15" s="218"/>
      <c r="W15" s="219"/>
      <c r="X15" s="219"/>
      <c r="Y15" s="219"/>
      <c r="Z15" s="171"/>
    </row>
    <row r="16" spans="1:26" ht="12.75">
      <c r="A16" s="218"/>
      <c r="B16" s="171"/>
      <c r="C16" s="394" t="s">
        <v>606</v>
      </c>
      <c r="D16" s="395"/>
      <c r="E16" s="229">
        <v>141288</v>
      </c>
      <c r="F16" s="220">
        <v>3</v>
      </c>
      <c r="G16" s="199" t="s">
        <v>277</v>
      </c>
      <c r="H16" s="219"/>
      <c r="I16" s="219"/>
      <c r="J16" s="200" t="s">
        <v>408</v>
      </c>
      <c r="K16" s="200" t="s">
        <v>504</v>
      </c>
      <c r="L16" s="219"/>
      <c r="M16" s="219"/>
      <c r="N16" s="218" t="s">
        <v>620</v>
      </c>
      <c r="O16" s="219"/>
      <c r="P16" s="171"/>
      <c r="Q16" s="170"/>
      <c r="R16" s="201" t="s">
        <v>553</v>
      </c>
      <c r="S16" s="216">
        <v>39398</v>
      </c>
      <c r="T16" s="227">
        <v>6.62</v>
      </c>
      <c r="U16" s="217" t="str">
        <f t="shared" si="0"/>
        <v>VS</v>
      </c>
      <c r="V16" s="218"/>
      <c r="W16" s="219"/>
      <c r="X16" s="219"/>
      <c r="Y16" s="219"/>
      <c r="Z16" s="171"/>
    </row>
    <row r="17" spans="1:26" ht="12.75">
      <c r="A17" s="218"/>
      <c r="B17" s="171"/>
      <c r="C17" s="394" t="s">
        <v>607</v>
      </c>
      <c r="D17" s="395"/>
      <c r="E17" s="229">
        <v>190740</v>
      </c>
      <c r="F17" s="220">
        <v>4</v>
      </c>
      <c r="G17" s="199" t="s">
        <v>279</v>
      </c>
      <c r="H17" s="219"/>
      <c r="I17" s="219"/>
      <c r="J17" s="200" t="s">
        <v>408</v>
      </c>
      <c r="K17" s="200" t="s">
        <v>505</v>
      </c>
      <c r="L17" s="219"/>
      <c r="M17" s="219"/>
      <c r="N17" s="218" t="s">
        <v>616</v>
      </c>
      <c r="O17" s="219"/>
      <c r="P17" s="171"/>
      <c r="Q17" s="170"/>
      <c r="R17" s="201" t="s">
        <v>553</v>
      </c>
      <c r="S17" s="216">
        <v>39398</v>
      </c>
      <c r="T17" s="227">
        <v>8.5</v>
      </c>
      <c r="U17" s="217" t="str">
        <f t="shared" si="0"/>
        <v>VS</v>
      </c>
      <c r="V17" s="218"/>
      <c r="W17" s="219"/>
      <c r="X17" s="219"/>
      <c r="Y17" s="219"/>
      <c r="Z17" s="171"/>
    </row>
    <row r="18" spans="1:26" ht="12.75">
      <c r="A18" s="218"/>
      <c r="B18" s="171"/>
      <c r="C18" s="394" t="s">
        <v>566</v>
      </c>
      <c r="D18" s="395"/>
      <c r="E18" s="229">
        <v>152160</v>
      </c>
      <c r="F18" s="220">
        <v>5</v>
      </c>
      <c r="G18" s="199" t="s">
        <v>281</v>
      </c>
      <c r="H18" s="219"/>
      <c r="I18" s="219"/>
      <c r="J18" s="200" t="s">
        <v>408</v>
      </c>
      <c r="K18" s="200" t="s">
        <v>506</v>
      </c>
      <c r="L18" s="219"/>
      <c r="M18" s="219"/>
      <c r="N18" s="218" t="s">
        <v>556</v>
      </c>
      <c r="O18" s="219"/>
      <c r="P18" s="171"/>
      <c r="Q18" s="170"/>
      <c r="R18" s="201" t="s">
        <v>553</v>
      </c>
      <c r="S18" s="216">
        <v>39398</v>
      </c>
      <c r="T18" s="227">
        <v>7.83</v>
      </c>
      <c r="U18" s="217" t="str">
        <f t="shared" si="0"/>
        <v>VS</v>
      </c>
      <c r="V18" s="218"/>
      <c r="W18" s="219"/>
      <c r="X18" s="219"/>
      <c r="Y18" s="219"/>
      <c r="Z18" s="171"/>
    </row>
    <row r="19" spans="1:26" ht="12.75">
      <c r="A19" s="218"/>
      <c r="B19" s="171"/>
      <c r="C19" s="394" t="s">
        <v>608</v>
      </c>
      <c r="D19" s="395"/>
      <c r="E19" s="229">
        <v>152160</v>
      </c>
      <c r="F19" s="220">
        <v>6</v>
      </c>
      <c r="G19" s="199" t="s">
        <v>283</v>
      </c>
      <c r="H19" s="219"/>
      <c r="I19" s="219"/>
      <c r="J19" s="200" t="s">
        <v>408</v>
      </c>
      <c r="K19" s="200" t="s">
        <v>507</v>
      </c>
      <c r="L19" s="219"/>
      <c r="M19" s="219"/>
      <c r="N19" s="218" t="s">
        <v>557</v>
      </c>
      <c r="O19" s="219"/>
      <c r="P19" s="171"/>
      <c r="Q19" s="170"/>
      <c r="R19" s="201" t="s">
        <v>553</v>
      </c>
      <c r="S19" s="216">
        <v>39398</v>
      </c>
      <c r="T19" s="227">
        <v>7.92</v>
      </c>
      <c r="U19" s="217" t="str">
        <f t="shared" si="0"/>
        <v>VS</v>
      </c>
      <c r="V19" s="218"/>
      <c r="W19" s="219"/>
      <c r="X19" s="219"/>
      <c r="Y19" s="219"/>
      <c r="Z19" s="171"/>
    </row>
    <row r="20" spans="1:26" ht="12.75">
      <c r="A20" s="218"/>
      <c r="B20" s="171"/>
      <c r="C20" s="394" t="s">
        <v>609</v>
      </c>
      <c r="D20" s="395"/>
      <c r="E20" s="229">
        <v>144816</v>
      </c>
      <c r="F20" s="220">
        <v>7</v>
      </c>
      <c r="G20" s="199" t="s">
        <v>285</v>
      </c>
      <c r="H20" s="219"/>
      <c r="I20" s="219"/>
      <c r="J20" s="200" t="s">
        <v>408</v>
      </c>
      <c r="K20" s="200" t="s">
        <v>508</v>
      </c>
      <c r="L20" s="219"/>
      <c r="M20" s="219"/>
      <c r="N20" s="218" t="s">
        <v>558</v>
      </c>
      <c r="O20" s="219"/>
      <c r="P20" s="171"/>
      <c r="Q20" s="170"/>
      <c r="R20" s="201" t="s">
        <v>553</v>
      </c>
      <c r="S20" s="216">
        <v>39398</v>
      </c>
      <c r="T20" s="227">
        <v>8.12</v>
      </c>
      <c r="U20" s="217" t="str">
        <f t="shared" si="0"/>
        <v>VS</v>
      </c>
      <c r="V20" s="218"/>
      <c r="W20" s="219"/>
      <c r="X20" s="219"/>
      <c r="Y20" s="219"/>
      <c r="Z20" s="171"/>
    </row>
    <row r="21" spans="1:26" ht="12.75">
      <c r="A21" s="218"/>
      <c r="B21" s="171"/>
      <c r="C21" s="394" t="s">
        <v>567</v>
      </c>
      <c r="D21" s="395"/>
      <c r="E21" s="229">
        <v>144816</v>
      </c>
      <c r="F21" s="220">
        <v>8</v>
      </c>
      <c r="G21" s="199" t="s">
        <v>287</v>
      </c>
      <c r="H21" s="219"/>
      <c r="I21" s="219"/>
      <c r="J21" s="200" t="s">
        <v>408</v>
      </c>
      <c r="K21" s="200" t="s">
        <v>509</v>
      </c>
      <c r="L21" s="219"/>
      <c r="M21" s="219"/>
      <c r="N21" s="218" t="s">
        <v>559</v>
      </c>
      <c r="O21" s="219"/>
      <c r="P21" s="171"/>
      <c r="Q21" s="170"/>
      <c r="R21" s="201" t="s">
        <v>553</v>
      </c>
      <c r="S21" s="216">
        <v>39398</v>
      </c>
      <c r="T21" s="227">
        <v>8.11</v>
      </c>
      <c r="U21" s="217" t="str">
        <f t="shared" si="0"/>
        <v>VS</v>
      </c>
      <c r="V21" s="218"/>
      <c r="W21" s="219"/>
      <c r="X21" s="219"/>
      <c r="Y21" s="219"/>
      <c r="Z21" s="171"/>
    </row>
    <row r="22" spans="1:26" ht="12.75">
      <c r="A22" s="218"/>
      <c r="B22" s="171"/>
      <c r="C22" s="394" t="s">
        <v>568</v>
      </c>
      <c r="D22" s="395"/>
      <c r="E22" s="229">
        <v>144816</v>
      </c>
      <c r="F22" s="220">
        <v>9</v>
      </c>
      <c r="G22" s="199" t="s">
        <v>289</v>
      </c>
      <c r="H22" s="219"/>
      <c r="I22" s="219"/>
      <c r="J22" s="200" t="s">
        <v>408</v>
      </c>
      <c r="K22" s="200" t="s">
        <v>410</v>
      </c>
      <c r="L22" s="219"/>
      <c r="M22" s="219"/>
      <c r="N22" s="218" t="s">
        <v>560</v>
      </c>
      <c r="O22" s="219"/>
      <c r="P22" s="171"/>
      <c r="Q22" s="170"/>
      <c r="R22" s="201" t="s">
        <v>553</v>
      </c>
      <c r="S22" s="216">
        <v>39398</v>
      </c>
      <c r="T22" s="227">
        <v>7.43</v>
      </c>
      <c r="U22" s="217" t="str">
        <f t="shared" si="0"/>
        <v>VS</v>
      </c>
      <c r="V22" s="218"/>
      <c r="W22" s="219"/>
      <c r="X22" s="219"/>
      <c r="Y22" s="219"/>
      <c r="Z22" s="171"/>
    </row>
    <row r="23" spans="1:26" ht="12.75">
      <c r="A23" s="218"/>
      <c r="B23" s="171"/>
      <c r="C23" s="394" t="s">
        <v>569</v>
      </c>
      <c r="D23" s="395"/>
      <c r="E23" s="229">
        <v>147408</v>
      </c>
      <c r="F23" s="220">
        <v>10</v>
      </c>
      <c r="G23" s="199" t="s">
        <v>291</v>
      </c>
      <c r="H23" s="219"/>
      <c r="I23" s="219"/>
      <c r="J23" s="200" t="s">
        <v>408</v>
      </c>
      <c r="K23" s="200" t="s">
        <v>510</v>
      </c>
      <c r="L23" s="219"/>
      <c r="M23" s="219"/>
      <c r="N23" s="218" t="s">
        <v>561</v>
      </c>
      <c r="O23" s="219"/>
      <c r="P23" s="171"/>
      <c r="Q23" s="170"/>
      <c r="R23" s="201" t="s">
        <v>553</v>
      </c>
      <c r="S23" s="216">
        <v>39399</v>
      </c>
      <c r="T23" s="227">
        <v>7.41</v>
      </c>
      <c r="U23" s="217" t="str">
        <f t="shared" si="0"/>
        <v>VS</v>
      </c>
      <c r="V23" s="218"/>
      <c r="W23" s="219"/>
      <c r="X23" s="219"/>
      <c r="Y23" s="219"/>
      <c r="Z23" s="171"/>
    </row>
    <row r="24" spans="1:26" ht="12.75">
      <c r="A24" s="218"/>
      <c r="B24" s="171"/>
      <c r="C24" s="394" t="s">
        <v>570</v>
      </c>
      <c r="D24" s="395"/>
      <c r="E24" s="229">
        <v>152160</v>
      </c>
      <c r="F24" s="220">
        <v>11</v>
      </c>
      <c r="G24" s="199" t="s">
        <v>293</v>
      </c>
      <c r="H24" s="219"/>
      <c r="I24" s="219"/>
      <c r="J24" s="200" t="s">
        <v>408</v>
      </c>
      <c r="K24" s="200" t="s">
        <v>511</v>
      </c>
      <c r="L24" s="219"/>
      <c r="M24" s="219"/>
      <c r="N24" s="218" t="s">
        <v>562</v>
      </c>
      <c r="O24" s="219"/>
      <c r="P24" s="171"/>
      <c r="Q24" s="170"/>
      <c r="R24" s="201" t="s">
        <v>553</v>
      </c>
      <c r="S24" s="216">
        <v>39399</v>
      </c>
      <c r="T24" s="227">
        <v>8.01</v>
      </c>
      <c r="U24" s="217" t="str">
        <f t="shared" si="0"/>
        <v>VS</v>
      </c>
      <c r="V24" s="218"/>
      <c r="W24" s="219"/>
      <c r="X24" s="219"/>
      <c r="Y24" s="219"/>
      <c r="Z24" s="171"/>
    </row>
    <row r="25" spans="1:26" ht="12.75">
      <c r="A25" s="218"/>
      <c r="B25" s="171"/>
      <c r="C25" s="394" t="s">
        <v>571</v>
      </c>
      <c r="D25" s="395"/>
      <c r="E25" s="229">
        <v>147408</v>
      </c>
      <c r="F25" s="220">
        <v>12</v>
      </c>
      <c r="G25" s="199" t="s">
        <v>295</v>
      </c>
      <c r="H25" s="219"/>
      <c r="I25" s="219"/>
      <c r="J25" s="200" t="s">
        <v>408</v>
      </c>
      <c r="K25" s="200" t="s">
        <v>512</v>
      </c>
      <c r="L25" s="219"/>
      <c r="M25" s="219"/>
      <c r="N25" s="218" t="s">
        <v>563</v>
      </c>
      <c r="O25" s="219"/>
      <c r="P25" s="171"/>
      <c r="Q25" s="170"/>
      <c r="R25" s="201" t="s">
        <v>553</v>
      </c>
      <c r="S25" s="216">
        <v>39399</v>
      </c>
      <c r="T25" s="227">
        <v>7.08</v>
      </c>
      <c r="U25" s="217" t="str">
        <f t="shared" si="0"/>
        <v>VS</v>
      </c>
      <c r="V25" s="218"/>
      <c r="W25" s="219"/>
      <c r="X25" s="219"/>
      <c r="Y25" s="219"/>
      <c r="Z25" s="171"/>
    </row>
    <row r="26" spans="1:26" ht="12.75">
      <c r="A26" s="218"/>
      <c r="B26" s="171"/>
      <c r="C26" s="394" t="s">
        <v>610</v>
      </c>
      <c r="D26" s="395"/>
      <c r="E26" s="229">
        <v>144816</v>
      </c>
      <c r="F26" s="220">
        <v>13</v>
      </c>
      <c r="G26" s="199" t="s">
        <v>297</v>
      </c>
      <c r="H26" s="219"/>
      <c r="I26" s="219"/>
      <c r="J26" s="200" t="s">
        <v>408</v>
      </c>
      <c r="K26" s="200" t="s">
        <v>513</v>
      </c>
      <c r="L26" s="219"/>
      <c r="M26" s="219"/>
      <c r="N26" s="218" t="s">
        <v>564</v>
      </c>
      <c r="O26" s="219"/>
      <c r="P26" s="171"/>
      <c r="Q26" s="170"/>
      <c r="R26" s="201" t="s">
        <v>553</v>
      </c>
      <c r="S26" s="216">
        <v>39399</v>
      </c>
      <c r="T26" s="227">
        <v>7.88</v>
      </c>
      <c r="U26" s="217" t="str">
        <f t="shared" si="0"/>
        <v>VS</v>
      </c>
      <c r="V26" s="218"/>
      <c r="W26" s="219"/>
      <c r="X26" s="219"/>
      <c r="Y26" s="219"/>
      <c r="Z26" s="171"/>
    </row>
    <row r="27" spans="1:26" ht="12.75">
      <c r="A27" s="218"/>
      <c r="B27" s="171"/>
      <c r="C27" s="394" t="s">
        <v>572</v>
      </c>
      <c r="D27" s="395"/>
      <c r="E27" s="229">
        <v>148452</v>
      </c>
      <c r="F27" s="220">
        <v>14</v>
      </c>
      <c r="G27" s="199" t="s">
        <v>299</v>
      </c>
      <c r="H27" s="219"/>
      <c r="I27" s="219"/>
      <c r="J27" s="200" t="s">
        <v>408</v>
      </c>
      <c r="K27" s="200" t="s">
        <v>514</v>
      </c>
      <c r="L27" s="219"/>
      <c r="M27" s="219"/>
      <c r="N27" s="218" t="s">
        <v>565</v>
      </c>
      <c r="O27" s="219"/>
      <c r="P27" s="171"/>
      <c r="Q27" s="170"/>
      <c r="R27" s="201" t="s">
        <v>553</v>
      </c>
      <c r="S27" s="216">
        <v>39399</v>
      </c>
      <c r="T27" s="227">
        <v>7.79</v>
      </c>
      <c r="U27" s="217" t="str">
        <f t="shared" si="0"/>
        <v>VS</v>
      </c>
      <c r="V27" s="218"/>
      <c r="W27" s="219"/>
      <c r="X27" s="219"/>
      <c r="Y27" s="219"/>
      <c r="Z27" s="171"/>
    </row>
    <row r="28" spans="1:26" ht="12.75">
      <c r="A28" s="218"/>
      <c r="B28" s="171"/>
      <c r="C28" s="394" t="s">
        <v>618</v>
      </c>
      <c r="D28" s="395"/>
      <c r="E28" s="229">
        <v>144816</v>
      </c>
      <c r="F28" s="220">
        <v>15</v>
      </c>
      <c r="G28" s="199" t="s">
        <v>301</v>
      </c>
      <c r="H28" s="219"/>
      <c r="I28" s="219"/>
      <c r="J28" s="200" t="s">
        <v>408</v>
      </c>
      <c r="K28" s="200" t="s">
        <v>603</v>
      </c>
      <c r="L28" s="219"/>
      <c r="M28" s="219"/>
      <c r="N28" s="218" t="s">
        <v>25</v>
      </c>
      <c r="O28" s="219"/>
      <c r="P28" s="171"/>
      <c r="Q28" s="170"/>
      <c r="R28" s="201" t="s">
        <v>553</v>
      </c>
      <c r="S28" s="216">
        <v>39399</v>
      </c>
      <c r="T28" s="227">
        <v>8.1</v>
      </c>
      <c r="U28" s="217" t="str">
        <f>IF(T28&gt;=8.6,"O",IF(T28&gt;=6.6,"VS",IF(T28&gt;=4.6,"S",IF(T28&gt;=2.6,"U",IF(T28&gt;=2.59,"P")))))</f>
        <v>VS</v>
      </c>
      <c r="V28" s="230" t="s">
        <v>628</v>
      </c>
      <c r="W28" s="219"/>
      <c r="X28" s="219"/>
      <c r="Y28" s="219"/>
      <c r="Z28" s="171"/>
    </row>
    <row r="29" spans="1:26" ht="12.75">
      <c r="A29" s="218"/>
      <c r="B29" s="171"/>
      <c r="C29" s="394" t="s">
        <v>611</v>
      </c>
      <c r="D29" s="395"/>
      <c r="E29" s="229">
        <v>162708</v>
      </c>
      <c r="F29" s="220">
        <v>16</v>
      </c>
      <c r="G29" s="199" t="s">
        <v>303</v>
      </c>
      <c r="H29" s="219"/>
      <c r="I29" s="219"/>
      <c r="J29" s="200" t="s">
        <v>408</v>
      </c>
      <c r="K29" s="200" t="s">
        <v>515</v>
      </c>
      <c r="L29" s="219"/>
      <c r="M29" s="219"/>
      <c r="N29" s="218" t="s">
        <v>617</v>
      </c>
      <c r="O29" s="219"/>
      <c r="P29" s="171"/>
      <c r="Q29" s="170"/>
      <c r="R29" s="201" t="s">
        <v>553</v>
      </c>
      <c r="S29" s="216">
        <v>39399</v>
      </c>
      <c r="T29" s="227">
        <v>8.5</v>
      </c>
      <c r="U29" s="217" t="str">
        <f t="shared" si="0"/>
        <v>VS</v>
      </c>
      <c r="V29" s="218"/>
      <c r="W29" s="219"/>
      <c r="X29" s="219"/>
      <c r="Y29" s="219"/>
      <c r="Z29" s="171"/>
    </row>
    <row r="30" spans="1:26" ht="12.75">
      <c r="A30" s="218"/>
      <c r="B30" s="171"/>
      <c r="C30" s="394" t="s">
        <v>629</v>
      </c>
      <c r="D30" s="395"/>
      <c r="E30" s="229">
        <v>227184</v>
      </c>
      <c r="F30" s="220">
        <v>17</v>
      </c>
      <c r="G30" s="199" t="s">
        <v>630</v>
      </c>
      <c r="H30" s="219"/>
      <c r="I30" s="219"/>
      <c r="J30" s="200" t="s">
        <v>408</v>
      </c>
      <c r="K30" s="200" t="s">
        <v>631</v>
      </c>
      <c r="L30" s="219"/>
      <c r="M30" s="219"/>
      <c r="N30" s="218" t="s">
        <v>632</v>
      </c>
      <c r="O30" s="219"/>
      <c r="P30" s="171"/>
      <c r="Q30" s="170"/>
      <c r="R30" s="201" t="s">
        <v>553</v>
      </c>
      <c r="S30" s="216">
        <v>39470</v>
      </c>
      <c r="T30" s="227">
        <v>8.59</v>
      </c>
      <c r="U30" s="217" t="str">
        <f t="shared" si="0"/>
        <v>VS</v>
      </c>
      <c r="V30" s="218" t="s">
        <v>233</v>
      </c>
      <c r="W30" s="219"/>
      <c r="X30" s="219"/>
      <c r="Y30" s="219"/>
      <c r="Z30" s="171"/>
    </row>
    <row r="31" spans="1:26" ht="12.75">
      <c r="A31" s="218"/>
      <c r="B31" s="171"/>
      <c r="C31" s="394" t="s">
        <v>612</v>
      </c>
      <c r="D31" s="395"/>
      <c r="E31" s="229">
        <v>131196</v>
      </c>
      <c r="F31" s="220">
        <v>18</v>
      </c>
      <c r="G31" s="199" t="s">
        <v>305</v>
      </c>
      <c r="H31" s="219"/>
      <c r="I31" s="219"/>
      <c r="J31" s="200" t="s">
        <v>408</v>
      </c>
      <c r="K31" s="200" t="s">
        <v>516</v>
      </c>
      <c r="L31" s="219"/>
      <c r="M31" s="219"/>
      <c r="N31" s="218" t="s">
        <v>596</v>
      </c>
      <c r="O31" s="219"/>
      <c r="P31" s="171"/>
      <c r="Q31" s="170"/>
      <c r="R31" s="201" t="s">
        <v>553</v>
      </c>
      <c r="S31" s="216">
        <v>39399</v>
      </c>
      <c r="T31" s="227">
        <v>7.2</v>
      </c>
      <c r="U31" s="217" t="str">
        <f t="shared" si="0"/>
        <v>VS</v>
      </c>
      <c r="V31" s="218"/>
      <c r="W31" s="219"/>
      <c r="X31" s="219"/>
      <c r="Y31" s="219"/>
      <c r="Z31" s="171"/>
    </row>
    <row r="32" spans="1:26" ht="12.75">
      <c r="A32" s="218"/>
      <c r="B32" s="171"/>
      <c r="C32" s="394" t="s">
        <v>601</v>
      </c>
      <c r="D32" s="395"/>
      <c r="E32" s="229">
        <v>195504</v>
      </c>
      <c r="F32" s="220">
        <v>19</v>
      </c>
      <c r="G32" s="199" t="s">
        <v>307</v>
      </c>
      <c r="H32" s="219"/>
      <c r="I32" s="219"/>
      <c r="J32" s="200" t="s">
        <v>408</v>
      </c>
      <c r="K32" s="200" t="s">
        <v>517</v>
      </c>
      <c r="L32" s="219"/>
      <c r="M32" s="219"/>
      <c r="N32" s="218" t="s">
        <v>602</v>
      </c>
      <c r="O32" s="219"/>
      <c r="P32" s="171"/>
      <c r="Q32" s="170"/>
      <c r="R32" s="201" t="s">
        <v>553</v>
      </c>
      <c r="S32" s="216">
        <v>39399</v>
      </c>
      <c r="T32" s="227">
        <v>8.34</v>
      </c>
      <c r="U32" s="217" t="str">
        <f t="shared" si="0"/>
        <v>VS</v>
      </c>
      <c r="V32" s="218"/>
      <c r="W32" s="219"/>
      <c r="X32" s="219"/>
      <c r="Y32" s="219"/>
      <c r="Z32" s="171"/>
    </row>
    <row r="33" spans="1:26" ht="12.75">
      <c r="A33" t="s">
        <v>545</v>
      </c>
      <c r="T33" s="198" t="s">
        <v>546</v>
      </c>
      <c r="Z33" s="192">
        <v>19</v>
      </c>
    </row>
    <row r="34" ht="13.5" thickBot="1"/>
    <row r="35" spans="20:26" ht="14.25" thickBot="1" thickTop="1">
      <c r="T35" s="397" t="s">
        <v>547</v>
      </c>
      <c r="U35" s="398"/>
      <c r="V35" s="398"/>
      <c r="W35" s="398"/>
      <c r="X35" s="398"/>
      <c r="Y35" s="398"/>
      <c r="Z35" s="399"/>
    </row>
    <row r="36" spans="20:26" ht="13.5" thickTop="1">
      <c r="T36" s="409" t="s">
        <v>548</v>
      </c>
      <c r="U36" s="410"/>
      <c r="V36" s="410"/>
      <c r="W36" s="410"/>
      <c r="X36" s="410"/>
      <c r="Y36" s="410"/>
      <c r="Z36" s="411"/>
    </row>
    <row r="37" spans="1:26" ht="14.25">
      <c r="A37" s="400" t="s">
        <v>243</v>
      </c>
      <c r="B37" s="400"/>
      <c r="C37" s="400"/>
      <c r="T37" s="207"/>
      <c r="U37" s="12"/>
      <c r="V37" s="12"/>
      <c r="W37" s="12"/>
      <c r="X37" s="12"/>
      <c r="Y37" s="12"/>
      <c r="Z37" s="208"/>
    </row>
    <row r="38" spans="1:26" ht="12.75">
      <c r="A38" s="231" t="s">
        <v>233</v>
      </c>
      <c r="B38" s="231"/>
      <c r="C38" s="231"/>
      <c r="T38" s="209" t="s">
        <v>549</v>
      </c>
      <c r="U38" s="126"/>
      <c r="V38" s="127"/>
      <c r="W38" s="128"/>
      <c r="X38" s="210" t="s">
        <v>153</v>
      </c>
      <c r="Y38" s="126"/>
      <c r="Z38" s="211"/>
    </row>
    <row r="39" spans="20:26" ht="12.75">
      <c r="T39" s="209" t="s">
        <v>550</v>
      </c>
      <c r="U39" s="126"/>
      <c r="V39" s="127"/>
      <c r="W39" s="128"/>
      <c r="X39" s="210" t="s">
        <v>153</v>
      </c>
      <c r="Y39" s="126"/>
      <c r="Z39" s="211"/>
    </row>
    <row r="40" spans="20:26" ht="12.75">
      <c r="T40" s="209" t="s">
        <v>551</v>
      </c>
      <c r="U40" s="126"/>
      <c r="V40" s="127"/>
      <c r="W40" s="128"/>
      <c r="X40" s="210" t="s">
        <v>153</v>
      </c>
      <c r="Y40" s="126"/>
      <c r="Z40" s="211"/>
    </row>
    <row r="41" spans="1:26" ht="13.5" thickBot="1">
      <c r="A41" s="396">
        <f ca="1">NOW()</f>
        <v>39470.8309056713</v>
      </c>
      <c r="B41" s="396"/>
      <c r="C41" s="396"/>
      <c r="T41" s="212"/>
      <c r="U41" s="213"/>
      <c r="V41" s="213"/>
      <c r="W41" s="213"/>
      <c r="X41" s="213"/>
      <c r="Y41" s="213"/>
      <c r="Z41" s="214"/>
    </row>
    <row r="42" spans="1:26" ht="13.5" thickTop="1">
      <c r="A42" s="206"/>
      <c r="B42" s="206"/>
      <c r="C42" s="206"/>
      <c r="T42" s="12"/>
      <c r="U42" s="12"/>
      <c r="V42" s="12"/>
      <c r="W42" s="12"/>
      <c r="X42" s="12"/>
      <c r="Y42" s="12"/>
      <c r="Z42" s="12"/>
    </row>
    <row r="43" spans="1:26" ht="12.75">
      <c r="A43" s="218"/>
      <c r="B43" s="171"/>
      <c r="C43" s="394" t="s">
        <v>583</v>
      </c>
      <c r="D43" s="395"/>
      <c r="E43" s="229">
        <v>141288</v>
      </c>
      <c r="F43" s="220">
        <v>20</v>
      </c>
      <c r="G43" s="199" t="s">
        <v>309</v>
      </c>
      <c r="H43" s="219"/>
      <c r="I43" s="219"/>
      <c r="J43" s="200" t="s">
        <v>408</v>
      </c>
      <c r="K43" s="200" t="s">
        <v>518</v>
      </c>
      <c r="L43" s="219"/>
      <c r="M43" s="219"/>
      <c r="N43" s="218" t="s">
        <v>573</v>
      </c>
      <c r="O43" s="219"/>
      <c r="P43" s="171"/>
      <c r="Q43" s="170"/>
      <c r="R43" s="201" t="s">
        <v>553</v>
      </c>
      <c r="S43" s="216">
        <v>39399</v>
      </c>
      <c r="T43" s="227">
        <v>7.97</v>
      </c>
      <c r="U43" s="217" t="str">
        <f>IF(T43&gt;=8.6,"O",IF(T43&gt;=6.6,"VS",IF(T43&gt;=4.6,"S",IF(T43&gt;=2.6,"U",IF(T43&gt;=2.59,"P")))))</f>
        <v>VS</v>
      </c>
      <c r="V43" s="218"/>
      <c r="W43" s="219"/>
      <c r="X43" s="219"/>
      <c r="Y43" s="219"/>
      <c r="Z43" s="171"/>
    </row>
    <row r="44" spans="1:26" ht="12.75">
      <c r="A44" s="218"/>
      <c r="B44" s="171"/>
      <c r="C44" s="394" t="s">
        <v>584</v>
      </c>
      <c r="D44" s="395"/>
      <c r="E44" s="229">
        <v>149736</v>
      </c>
      <c r="F44" s="220">
        <v>21</v>
      </c>
      <c r="G44" s="199" t="s">
        <v>311</v>
      </c>
      <c r="H44" s="219"/>
      <c r="I44" s="219"/>
      <c r="J44" s="200" t="s">
        <v>408</v>
      </c>
      <c r="K44" s="200" t="s">
        <v>519</v>
      </c>
      <c r="L44" s="219"/>
      <c r="M44" s="219"/>
      <c r="N44" s="218" t="s">
        <v>574</v>
      </c>
      <c r="O44" s="219"/>
      <c r="P44" s="171"/>
      <c r="Q44" s="170"/>
      <c r="R44" s="201" t="s">
        <v>553</v>
      </c>
      <c r="S44" s="216">
        <v>39400</v>
      </c>
      <c r="T44" s="227">
        <v>7.84</v>
      </c>
      <c r="U44" s="217" t="str">
        <f aca="true" t="shared" si="1" ref="U44:U60">IF(T44&gt;=8.6,"O",IF(T44&gt;=6.6,"VS",IF(T44&gt;=4.6,"S",IF(T44&gt;=2.6,"U",IF(T44&gt;=2.59,"P")))))</f>
        <v>VS</v>
      </c>
      <c r="V44" s="218"/>
      <c r="W44" s="219"/>
      <c r="X44" s="219"/>
      <c r="Y44" s="219"/>
      <c r="Z44" s="171"/>
    </row>
    <row r="45" spans="1:26" ht="12.75">
      <c r="A45" s="218"/>
      <c r="B45" s="171"/>
      <c r="C45" s="394" t="s">
        <v>585</v>
      </c>
      <c r="D45" s="395"/>
      <c r="E45" s="229">
        <v>202188</v>
      </c>
      <c r="F45" s="220">
        <v>22</v>
      </c>
      <c r="G45" s="199" t="s">
        <v>313</v>
      </c>
      <c r="H45" s="219"/>
      <c r="I45" s="219"/>
      <c r="J45" s="200" t="s">
        <v>408</v>
      </c>
      <c r="K45" s="200" t="s">
        <v>455</v>
      </c>
      <c r="L45" s="219"/>
      <c r="M45" s="219"/>
      <c r="N45" s="218" t="s">
        <v>384</v>
      </c>
      <c r="O45" s="219"/>
      <c r="P45" s="171"/>
      <c r="Q45" s="170"/>
      <c r="R45" s="201" t="s">
        <v>553</v>
      </c>
      <c r="S45" s="216">
        <v>39400</v>
      </c>
      <c r="T45" s="227">
        <v>8.59</v>
      </c>
      <c r="U45" s="217" t="str">
        <f t="shared" si="1"/>
        <v>VS</v>
      </c>
      <c r="V45" s="218"/>
      <c r="W45" s="219"/>
      <c r="X45" s="219"/>
      <c r="Y45" s="219"/>
      <c r="Z45" s="171"/>
    </row>
    <row r="46" spans="1:26" ht="12.75">
      <c r="A46" s="218"/>
      <c r="B46" s="171"/>
      <c r="C46" s="394" t="s">
        <v>586</v>
      </c>
      <c r="D46" s="395"/>
      <c r="E46" s="229">
        <v>152160</v>
      </c>
      <c r="F46" s="220">
        <v>23</v>
      </c>
      <c r="G46" s="199" t="s">
        <v>315</v>
      </c>
      <c r="H46" s="219"/>
      <c r="I46" s="219"/>
      <c r="J46" s="200" t="s">
        <v>408</v>
      </c>
      <c r="K46" s="200" t="s">
        <v>520</v>
      </c>
      <c r="L46" s="219"/>
      <c r="M46" s="219"/>
      <c r="N46" s="218" t="s">
        <v>575</v>
      </c>
      <c r="O46" s="219"/>
      <c r="P46" s="171"/>
      <c r="Q46" s="170"/>
      <c r="R46" s="201" t="s">
        <v>553</v>
      </c>
      <c r="S46" s="216">
        <v>39400</v>
      </c>
      <c r="T46" s="227">
        <v>7.91</v>
      </c>
      <c r="U46" s="217" t="str">
        <f t="shared" si="1"/>
        <v>VS</v>
      </c>
      <c r="V46" s="218"/>
      <c r="W46" s="219"/>
      <c r="X46" s="219"/>
      <c r="Y46" s="219"/>
      <c r="Z46" s="171"/>
    </row>
    <row r="47" spans="1:26" ht="12.75">
      <c r="A47" s="218"/>
      <c r="B47" s="171"/>
      <c r="C47" s="394" t="s">
        <v>552</v>
      </c>
      <c r="D47" s="395"/>
      <c r="E47" s="229">
        <v>202188</v>
      </c>
      <c r="F47" s="220">
        <v>24</v>
      </c>
      <c r="G47" s="199" t="s">
        <v>317</v>
      </c>
      <c r="H47" s="219"/>
      <c r="I47" s="219"/>
      <c r="J47" s="200" t="s">
        <v>408</v>
      </c>
      <c r="K47" s="200" t="s">
        <v>539</v>
      </c>
      <c r="L47" s="219"/>
      <c r="M47" s="219"/>
      <c r="N47" s="221" t="s">
        <v>540</v>
      </c>
      <c r="O47" s="219"/>
      <c r="P47" s="171"/>
      <c r="Q47" s="203" t="s">
        <v>538</v>
      </c>
      <c r="R47" s="201" t="s">
        <v>553</v>
      </c>
      <c r="S47" s="216">
        <v>39400</v>
      </c>
      <c r="T47" s="227">
        <v>8.59</v>
      </c>
      <c r="U47" s="217" t="str">
        <f t="shared" si="1"/>
        <v>VS</v>
      </c>
      <c r="V47" s="218"/>
      <c r="W47" s="219"/>
      <c r="X47" s="219"/>
      <c r="Y47" s="219"/>
      <c r="Z47" s="171"/>
    </row>
    <row r="48" spans="1:26" ht="12.75">
      <c r="A48" s="218"/>
      <c r="B48" s="171"/>
      <c r="C48" s="394" t="s">
        <v>587</v>
      </c>
      <c r="D48" s="395"/>
      <c r="E48" s="229">
        <v>144816</v>
      </c>
      <c r="F48" s="220">
        <v>25</v>
      </c>
      <c r="G48" s="199" t="s">
        <v>319</v>
      </c>
      <c r="H48" s="219"/>
      <c r="I48" s="219"/>
      <c r="J48" s="200" t="s">
        <v>408</v>
      </c>
      <c r="K48" s="200" t="s">
        <v>521</v>
      </c>
      <c r="L48" s="219"/>
      <c r="M48" s="219"/>
      <c r="N48" s="218" t="s">
        <v>576</v>
      </c>
      <c r="O48" s="219"/>
      <c r="P48" s="171"/>
      <c r="Q48" s="170"/>
      <c r="R48" s="201" t="s">
        <v>553</v>
      </c>
      <c r="S48" s="216">
        <v>39400</v>
      </c>
      <c r="T48" s="227">
        <v>7.91</v>
      </c>
      <c r="U48" s="217" t="str">
        <f t="shared" si="1"/>
        <v>VS</v>
      </c>
      <c r="V48" s="218"/>
      <c r="W48" s="219"/>
      <c r="X48" s="219"/>
      <c r="Y48" s="219"/>
      <c r="Z48" s="171"/>
    </row>
    <row r="49" spans="1:26" ht="12.75">
      <c r="A49" s="218"/>
      <c r="B49" s="171"/>
      <c r="C49" s="394" t="s">
        <v>597</v>
      </c>
      <c r="D49" s="395"/>
      <c r="E49" s="229">
        <v>202188</v>
      </c>
      <c r="F49" s="220">
        <v>26</v>
      </c>
      <c r="G49" s="199" t="s">
        <v>321</v>
      </c>
      <c r="H49" s="219"/>
      <c r="I49" s="219"/>
      <c r="J49" s="200" t="s">
        <v>408</v>
      </c>
      <c r="K49" s="200" t="s">
        <v>522</v>
      </c>
      <c r="L49" s="219"/>
      <c r="M49" s="219"/>
      <c r="N49" s="218" t="s">
        <v>596</v>
      </c>
      <c r="O49" s="219"/>
      <c r="P49" s="171"/>
      <c r="Q49" s="170"/>
      <c r="R49" s="201" t="s">
        <v>553</v>
      </c>
      <c r="S49" s="216">
        <v>39400</v>
      </c>
      <c r="T49" s="227">
        <v>8.59</v>
      </c>
      <c r="U49" s="217" t="str">
        <f t="shared" si="1"/>
        <v>VS</v>
      </c>
      <c r="V49" s="218"/>
      <c r="W49" s="219"/>
      <c r="X49" s="219"/>
      <c r="Y49" s="219"/>
      <c r="Z49" s="171"/>
    </row>
    <row r="50" spans="1:26" ht="12.75">
      <c r="A50" s="218"/>
      <c r="B50" s="171"/>
      <c r="C50" s="394" t="s">
        <v>598</v>
      </c>
      <c r="D50" s="395"/>
      <c r="E50" s="229">
        <v>152160</v>
      </c>
      <c r="F50" s="220">
        <v>27</v>
      </c>
      <c r="G50" s="199" t="s">
        <v>323</v>
      </c>
      <c r="H50" s="219"/>
      <c r="I50" s="219"/>
      <c r="J50" s="200" t="s">
        <v>408</v>
      </c>
      <c r="K50" s="200" t="s">
        <v>523</v>
      </c>
      <c r="L50" s="219"/>
      <c r="M50" s="219"/>
      <c r="N50" s="218" t="s">
        <v>577</v>
      </c>
      <c r="O50" s="219"/>
      <c r="P50" s="171"/>
      <c r="Q50" s="170"/>
      <c r="R50" s="201" t="s">
        <v>553</v>
      </c>
      <c r="S50" s="216">
        <v>39400</v>
      </c>
      <c r="T50" s="227">
        <v>6.82</v>
      </c>
      <c r="U50" s="217" t="str">
        <f t="shared" si="1"/>
        <v>VS</v>
      </c>
      <c r="V50" s="218"/>
      <c r="W50" s="219"/>
      <c r="X50" s="219"/>
      <c r="Y50" s="219"/>
      <c r="Z50" s="171"/>
    </row>
    <row r="51" spans="1:26" ht="12.75">
      <c r="A51" s="218"/>
      <c r="B51" s="171"/>
      <c r="C51" s="394" t="s">
        <v>613</v>
      </c>
      <c r="D51" s="395"/>
      <c r="E51" s="229">
        <v>200412</v>
      </c>
      <c r="F51" s="220">
        <v>28</v>
      </c>
      <c r="G51" s="199" t="s">
        <v>325</v>
      </c>
      <c r="H51" s="219"/>
      <c r="I51" s="219"/>
      <c r="J51" s="200" t="s">
        <v>408</v>
      </c>
      <c r="K51" s="200" t="s">
        <v>524</v>
      </c>
      <c r="L51" s="219"/>
      <c r="M51" s="219"/>
      <c r="N51" s="218" t="s">
        <v>622</v>
      </c>
      <c r="O51" s="219"/>
      <c r="P51" s="171"/>
      <c r="Q51" s="170"/>
      <c r="R51" s="201" t="s">
        <v>553</v>
      </c>
      <c r="S51" s="216">
        <v>39400</v>
      </c>
      <c r="T51" s="227">
        <v>8.45</v>
      </c>
      <c r="U51" s="217" t="str">
        <f t="shared" si="1"/>
        <v>VS</v>
      </c>
      <c r="V51" s="218"/>
      <c r="W51" s="219"/>
      <c r="X51" s="219"/>
      <c r="Y51" s="219"/>
      <c r="Z51" s="171"/>
    </row>
    <row r="52" spans="1:26" ht="12.75">
      <c r="A52" s="218"/>
      <c r="B52" s="171"/>
      <c r="C52" s="394" t="s">
        <v>588</v>
      </c>
      <c r="D52" s="395"/>
      <c r="E52" s="229">
        <v>134484</v>
      </c>
      <c r="F52" s="220">
        <v>29</v>
      </c>
      <c r="G52" s="199" t="s">
        <v>327</v>
      </c>
      <c r="H52" s="219"/>
      <c r="I52" s="219"/>
      <c r="J52" s="200" t="s">
        <v>408</v>
      </c>
      <c r="K52" s="200" t="s">
        <v>592</v>
      </c>
      <c r="L52" s="219"/>
      <c r="M52" s="219"/>
      <c r="N52" s="218" t="s">
        <v>578</v>
      </c>
      <c r="O52" s="219"/>
      <c r="P52" s="171"/>
      <c r="Q52" s="170"/>
      <c r="R52" s="201" t="s">
        <v>553</v>
      </c>
      <c r="S52" s="216">
        <v>39400</v>
      </c>
      <c r="T52" s="227">
        <v>7.84</v>
      </c>
      <c r="U52" s="217" t="str">
        <f t="shared" si="1"/>
        <v>VS</v>
      </c>
      <c r="V52" s="218"/>
      <c r="W52" s="219"/>
      <c r="X52" s="219"/>
      <c r="Y52" s="219"/>
      <c r="Z52" s="171"/>
    </row>
    <row r="53" spans="1:26" ht="12.75">
      <c r="A53" s="218"/>
      <c r="B53" s="171"/>
      <c r="C53" s="394" t="s">
        <v>614</v>
      </c>
      <c r="D53" s="395"/>
      <c r="E53" s="229">
        <v>134484</v>
      </c>
      <c r="F53" s="220">
        <v>30</v>
      </c>
      <c r="G53" s="199" t="s">
        <v>329</v>
      </c>
      <c r="H53" s="219"/>
      <c r="I53" s="219"/>
      <c r="J53" s="200" t="s">
        <v>408</v>
      </c>
      <c r="K53" s="200" t="s">
        <v>525</v>
      </c>
      <c r="L53" s="219"/>
      <c r="M53" s="219"/>
      <c r="N53" s="218" t="s">
        <v>23</v>
      </c>
      <c r="O53" s="219"/>
      <c r="P53" s="171"/>
      <c r="Q53" s="170"/>
      <c r="R53" s="201" t="s">
        <v>553</v>
      </c>
      <c r="S53" s="216">
        <v>39401</v>
      </c>
      <c r="T53" s="227">
        <v>6.68</v>
      </c>
      <c r="U53" s="217" t="str">
        <f t="shared" si="1"/>
        <v>VS</v>
      </c>
      <c r="V53" s="218"/>
      <c r="W53" s="219"/>
      <c r="X53" s="219"/>
      <c r="Y53" s="219"/>
      <c r="Z53" s="171"/>
    </row>
    <row r="54" spans="1:26" ht="12.75">
      <c r="A54" s="218"/>
      <c r="B54" s="171"/>
      <c r="C54" s="394" t="s">
        <v>619</v>
      </c>
      <c r="D54" s="395"/>
      <c r="E54" s="229">
        <v>134484</v>
      </c>
      <c r="F54" s="220">
        <v>31</v>
      </c>
      <c r="G54" s="199" t="s">
        <v>331</v>
      </c>
      <c r="H54" s="219"/>
      <c r="I54" s="219"/>
      <c r="J54" s="200" t="s">
        <v>408</v>
      </c>
      <c r="K54" s="200" t="s">
        <v>526</v>
      </c>
      <c r="L54" s="219"/>
      <c r="M54" s="219"/>
      <c r="N54" s="218" t="s">
        <v>621</v>
      </c>
      <c r="O54" s="219"/>
      <c r="P54" s="171"/>
      <c r="Q54" s="170"/>
      <c r="R54" s="201" t="s">
        <v>553</v>
      </c>
      <c r="S54" s="216">
        <v>39401</v>
      </c>
      <c r="T54" s="227">
        <v>8.1</v>
      </c>
      <c r="U54" s="217" t="str">
        <f t="shared" si="1"/>
        <v>VS</v>
      </c>
      <c r="V54" s="218"/>
      <c r="W54" s="219"/>
      <c r="X54" s="219"/>
      <c r="Y54" s="219"/>
      <c r="Z54" s="171"/>
    </row>
    <row r="55" spans="1:26" ht="12.75">
      <c r="A55" s="218"/>
      <c r="B55" s="171"/>
      <c r="C55" s="394" t="s">
        <v>589</v>
      </c>
      <c r="D55" s="395"/>
      <c r="E55" s="229">
        <v>144816</v>
      </c>
      <c r="F55" s="220">
        <v>32</v>
      </c>
      <c r="G55" s="199" t="s">
        <v>333</v>
      </c>
      <c r="H55" s="219"/>
      <c r="I55" s="219"/>
      <c r="J55" s="200" t="s">
        <v>408</v>
      </c>
      <c r="K55" s="200" t="s">
        <v>527</v>
      </c>
      <c r="L55" s="219"/>
      <c r="M55" s="219"/>
      <c r="N55" s="218" t="s">
        <v>579</v>
      </c>
      <c r="O55" s="219"/>
      <c r="P55" s="171"/>
      <c r="Q55" s="170"/>
      <c r="R55" s="201" t="s">
        <v>553</v>
      </c>
      <c r="S55" s="216">
        <v>39401</v>
      </c>
      <c r="T55" s="227">
        <v>7.82</v>
      </c>
      <c r="U55" s="217" t="str">
        <f t="shared" si="1"/>
        <v>VS</v>
      </c>
      <c r="V55" s="218"/>
      <c r="W55" s="219"/>
      <c r="X55" s="219"/>
      <c r="Y55" s="219"/>
      <c r="Z55" s="171"/>
    </row>
    <row r="56" spans="1:26" ht="12.75">
      <c r="A56" s="218"/>
      <c r="B56" s="171"/>
      <c r="C56" s="394" t="s">
        <v>590</v>
      </c>
      <c r="D56" s="395"/>
      <c r="E56" s="229">
        <v>142536</v>
      </c>
      <c r="F56" s="220">
        <v>33</v>
      </c>
      <c r="G56" s="199" t="s">
        <v>335</v>
      </c>
      <c r="H56" s="219"/>
      <c r="I56" s="219"/>
      <c r="J56" s="200" t="s">
        <v>408</v>
      </c>
      <c r="K56" s="200" t="s">
        <v>528</v>
      </c>
      <c r="L56" s="219"/>
      <c r="M56" s="219"/>
      <c r="N56" s="218" t="s">
        <v>580</v>
      </c>
      <c r="O56" s="219"/>
      <c r="P56" s="171"/>
      <c r="Q56" s="170"/>
      <c r="R56" s="201" t="s">
        <v>553</v>
      </c>
      <c r="S56" s="216">
        <v>39401</v>
      </c>
      <c r="T56" s="227">
        <v>8.22</v>
      </c>
      <c r="U56" s="217" t="str">
        <f t="shared" si="1"/>
        <v>VS</v>
      </c>
      <c r="V56" s="218"/>
      <c r="W56" s="219"/>
      <c r="X56" s="219"/>
      <c r="Y56" s="219"/>
      <c r="Z56" s="171"/>
    </row>
    <row r="57" spans="1:26" ht="12.75">
      <c r="A57" s="218"/>
      <c r="B57" s="171"/>
      <c r="C57" s="394" t="s">
        <v>615</v>
      </c>
      <c r="D57" s="395"/>
      <c r="E57" s="229">
        <v>155964</v>
      </c>
      <c r="F57" s="220">
        <v>34</v>
      </c>
      <c r="G57" s="199" t="s">
        <v>337</v>
      </c>
      <c r="H57" s="219"/>
      <c r="I57" s="219"/>
      <c r="J57" s="200" t="s">
        <v>408</v>
      </c>
      <c r="K57" s="200" t="s">
        <v>529</v>
      </c>
      <c r="L57" s="219"/>
      <c r="M57" s="219"/>
      <c r="N57" s="218" t="s">
        <v>623</v>
      </c>
      <c r="O57" s="219"/>
      <c r="P57" s="171"/>
      <c r="Q57" s="170"/>
      <c r="R57" s="201" t="s">
        <v>553</v>
      </c>
      <c r="S57" s="216">
        <v>39401</v>
      </c>
      <c r="T57" s="227">
        <v>6.68</v>
      </c>
      <c r="U57" s="217" t="str">
        <f t="shared" si="1"/>
        <v>VS</v>
      </c>
      <c r="V57" s="218"/>
      <c r="W57" s="219"/>
      <c r="X57" s="219"/>
      <c r="Y57" s="219"/>
      <c r="Z57" s="171"/>
    </row>
    <row r="58" spans="1:26" ht="12.75">
      <c r="A58" s="218"/>
      <c r="B58" s="171"/>
      <c r="C58" s="394" t="s">
        <v>591</v>
      </c>
      <c r="D58" s="395"/>
      <c r="E58" s="229">
        <v>144816</v>
      </c>
      <c r="F58" s="220">
        <v>35</v>
      </c>
      <c r="G58" s="199" t="s">
        <v>339</v>
      </c>
      <c r="H58" s="219"/>
      <c r="I58" s="219"/>
      <c r="J58" s="200" t="s">
        <v>408</v>
      </c>
      <c r="K58" s="200" t="s">
        <v>530</v>
      </c>
      <c r="L58" s="219"/>
      <c r="M58" s="219"/>
      <c r="N58" s="218" t="s">
        <v>581</v>
      </c>
      <c r="O58" s="219"/>
      <c r="P58" s="171"/>
      <c r="Q58" s="170"/>
      <c r="R58" s="201" t="s">
        <v>553</v>
      </c>
      <c r="S58" s="216">
        <v>39401</v>
      </c>
      <c r="T58" s="227">
        <v>7.92</v>
      </c>
      <c r="U58" s="217" t="str">
        <f t="shared" si="1"/>
        <v>VS</v>
      </c>
      <c r="V58" s="218"/>
      <c r="W58" s="219"/>
      <c r="X58" s="219"/>
      <c r="Y58" s="219"/>
      <c r="Z58" s="171"/>
    </row>
    <row r="59" spans="1:26" ht="12.75">
      <c r="A59" s="218"/>
      <c r="B59" s="171"/>
      <c r="C59" s="394" t="s">
        <v>624</v>
      </c>
      <c r="D59" s="395"/>
      <c r="E59" s="229">
        <v>131960</v>
      </c>
      <c r="F59" s="220">
        <v>36</v>
      </c>
      <c r="G59" s="199" t="s">
        <v>341</v>
      </c>
      <c r="H59" s="219"/>
      <c r="I59" s="219"/>
      <c r="J59" s="200" t="s">
        <v>408</v>
      </c>
      <c r="K59" s="200" t="s">
        <v>531</v>
      </c>
      <c r="L59" s="219"/>
      <c r="M59" s="219"/>
      <c r="N59" s="218" t="s">
        <v>582</v>
      </c>
      <c r="O59" s="219"/>
      <c r="P59" s="171"/>
      <c r="Q59" s="170"/>
      <c r="R59" s="201" t="s">
        <v>553</v>
      </c>
      <c r="S59" s="216">
        <v>39401</v>
      </c>
      <c r="T59" s="227">
        <v>6.66</v>
      </c>
      <c r="U59" s="217" t="str">
        <f t="shared" si="1"/>
        <v>VS</v>
      </c>
      <c r="V59" s="218"/>
      <c r="W59" s="219"/>
      <c r="X59" s="219"/>
      <c r="Y59" s="219"/>
      <c r="Z59" s="171"/>
    </row>
    <row r="60" spans="1:26" ht="12.75">
      <c r="A60" s="218"/>
      <c r="B60" s="171"/>
      <c r="C60" s="394" t="s">
        <v>599</v>
      </c>
      <c r="D60" s="395"/>
      <c r="E60" s="229">
        <v>144816</v>
      </c>
      <c r="F60" s="220">
        <v>37</v>
      </c>
      <c r="G60" s="199" t="s">
        <v>343</v>
      </c>
      <c r="H60" s="219"/>
      <c r="I60" s="219"/>
      <c r="J60" s="200" t="s">
        <v>408</v>
      </c>
      <c r="K60" s="200" t="s">
        <v>532</v>
      </c>
      <c r="L60" s="219"/>
      <c r="M60" s="219"/>
      <c r="N60" s="218" t="s">
        <v>600</v>
      </c>
      <c r="O60" s="219"/>
      <c r="P60" s="171"/>
      <c r="Q60" s="170"/>
      <c r="R60" s="201" t="s">
        <v>553</v>
      </c>
      <c r="S60" s="216">
        <v>39401</v>
      </c>
      <c r="T60" s="227">
        <v>7.06</v>
      </c>
      <c r="U60" s="217" t="str">
        <f t="shared" si="1"/>
        <v>VS</v>
      </c>
      <c r="V60" s="218"/>
      <c r="W60" s="219"/>
      <c r="X60" s="219"/>
      <c r="Y60" s="219"/>
      <c r="Z60" s="171"/>
    </row>
    <row r="61" spans="1:26" ht="12.75">
      <c r="A61" t="s">
        <v>545</v>
      </c>
      <c r="T61" s="198" t="s">
        <v>546</v>
      </c>
      <c r="Z61" s="192">
        <v>18</v>
      </c>
    </row>
    <row r="62" ht="13.5" thickBot="1"/>
    <row r="63" spans="20:26" ht="14.25" thickBot="1" thickTop="1">
      <c r="T63" s="397" t="s">
        <v>547</v>
      </c>
      <c r="U63" s="398"/>
      <c r="V63" s="398"/>
      <c r="W63" s="398"/>
      <c r="X63" s="398"/>
      <c r="Y63" s="398"/>
      <c r="Z63" s="399"/>
    </row>
    <row r="64" spans="20:26" ht="13.5" thickTop="1">
      <c r="T64" s="409" t="s">
        <v>548</v>
      </c>
      <c r="U64" s="410"/>
      <c r="V64" s="410"/>
      <c r="W64" s="410"/>
      <c r="X64" s="410"/>
      <c r="Y64" s="410"/>
      <c r="Z64" s="411"/>
    </row>
    <row r="65" spans="1:26" ht="14.25">
      <c r="A65" s="400" t="s">
        <v>243</v>
      </c>
      <c r="B65" s="400"/>
      <c r="C65" s="400"/>
      <c r="T65" s="207"/>
      <c r="U65" s="12"/>
      <c r="V65" s="12"/>
      <c r="W65" s="12"/>
      <c r="X65" s="12"/>
      <c r="Y65" s="12"/>
      <c r="Z65" s="208"/>
    </row>
    <row r="66" spans="1:26" ht="12.75">
      <c r="A66" s="231" t="s">
        <v>233</v>
      </c>
      <c r="B66" s="231"/>
      <c r="C66" s="231"/>
      <c r="T66" s="209" t="s">
        <v>549</v>
      </c>
      <c r="U66" s="126"/>
      <c r="V66" s="127"/>
      <c r="W66" s="128"/>
      <c r="X66" s="210" t="s">
        <v>153</v>
      </c>
      <c r="Y66" s="126"/>
      <c r="Z66" s="211"/>
    </row>
    <row r="67" spans="20:26" ht="12.75">
      <c r="T67" s="209" t="s">
        <v>550</v>
      </c>
      <c r="U67" s="126"/>
      <c r="V67" s="127"/>
      <c r="W67" s="128"/>
      <c r="X67" s="210" t="s">
        <v>153</v>
      </c>
      <c r="Y67" s="126"/>
      <c r="Z67" s="211"/>
    </row>
    <row r="68" spans="20:26" ht="12.75">
      <c r="T68" s="209" t="s">
        <v>551</v>
      </c>
      <c r="U68" s="126"/>
      <c r="V68" s="127"/>
      <c r="W68" s="128"/>
      <c r="X68" s="210" t="s">
        <v>153</v>
      </c>
      <c r="Y68" s="126"/>
      <c r="Z68" s="211"/>
    </row>
    <row r="69" spans="1:26" ht="13.5" thickBot="1">
      <c r="A69" s="396">
        <f ca="1">NOW()</f>
        <v>39470.8309056713</v>
      </c>
      <c r="B69" s="396"/>
      <c r="C69" s="396"/>
      <c r="T69" s="212"/>
      <c r="U69" s="213"/>
      <c r="V69" s="213"/>
      <c r="W69" s="213"/>
      <c r="X69" s="213"/>
      <c r="Y69" s="213"/>
      <c r="Z69" s="214"/>
    </row>
    <row r="70" ht="13.5" thickTop="1"/>
  </sheetData>
  <sheetProtection/>
  <mergeCells count="65">
    <mergeCell ref="A1:Z1"/>
    <mergeCell ref="A2:Z2"/>
    <mergeCell ref="A3:Z3"/>
    <mergeCell ref="A4:Z4"/>
    <mergeCell ref="F12:Q12"/>
    <mergeCell ref="C12:D13"/>
    <mergeCell ref="A12:B13"/>
    <mergeCell ref="R12:R13"/>
    <mergeCell ref="N13:P13"/>
    <mergeCell ref="T12:U12"/>
    <mergeCell ref="V12:Z13"/>
    <mergeCell ref="A37:C37"/>
    <mergeCell ref="A38:C38"/>
    <mergeCell ref="A66:C66"/>
    <mergeCell ref="T36:Z36"/>
    <mergeCell ref="C57:D57"/>
    <mergeCell ref="A41:C41"/>
    <mergeCell ref="C47:D47"/>
    <mergeCell ref="C56:D56"/>
    <mergeCell ref="T64:Z64"/>
    <mergeCell ref="T63:Z63"/>
    <mergeCell ref="A65:C65"/>
    <mergeCell ref="A6:Z6"/>
    <mergeCell ref="A7:Z7"/>
    <mergeCell ref="A11:Z11"/>
    <mergeCell ref="F13:I13"/>
    <mergeCell ref="J13:M13"/>
    <mergeCell ref="T35:Z35"/>
    <mergeCell ref="S12:S13"/>
    <mergeCell ref="C49:D49"/>
    <mergeCell ref="C55:D55"/>
    <mergeCell ref="C58:D58"/>
    <mergeCell ref="A69:C69"/>
    <mergeCell ref="C59:D59"/>
    <mergeCell ref="C60:D60"/>
    <mergeCell ref="C54:D54"/>
    <mergeCell ref="C43:D43"/>
    <mergeCell ref="C44:D44"/>
    <mergeCell ref="C45:D45"/>
    <mergeCell ref="C46:D46"/>
    <mergeCell ref="C52:D52"/>
    <mergeCell ref="C53:D53"/>
    <mergeCell ref="C48:D48"/>
    <mergeCell ref="C50:D50"/>
    <mergeCell ref="C51:D51"/>
    <mergeCell ref="C29:D29"/>
    <mergeCell ref="C31:D31"/>
    <mergeCell ref="C25:D25"/>
    <mergeCell ref="C14:D14"/>
    <mergeCell ref="C15:D15"/>
    <mergeCell ref="C16:D16"/>
    <mergeCell ref="C17:D17"/>
    <mergeCell ref="C18:D18"/>
    <mergeCell ref="C19:D19"/>
    <mergeCell ref="C30:D30"/>
    <mergeCell ref="E12:E13"/>
    <mergeCell ref="C32:D32"/>
    <mergeCell ref="C20:D20"/>
    <mergeCell ref="C21:D21"/>
    <mergeCell ref="C22:D22"/>
    <mergeCell ref="C23:D23"/>
    <mergeCell ref="C24:D24"/>
    <mergeCell ref="C28:D28"/>
    <mergeCell ref="C26:D26"/>
    <mergeCell ref="C27:D27"/>
  </mergeCells>
  <conditionalFormatting sqref="U43:U60 U14:U32">
    <cfRule type="cellIs" priority="11" dxfId="4" operator="equal" stopIfTrue="1">
      <formula>FALSE</formula>
    </cfRule>
    <cfRule type="cellIs" priority="12" dxfId="0" operator="equal" stopIfTrue="1">
      <formula>"P"</formula>
    </cfRule>
    <cfRule type="cellIs" priority="13" dxfId="2" operator="equal" stopIfTrue="1">
      <formula>"S"</formula>
    </cfRule>
    <cfRule type="cellIs" priority="14" dxfId="1" operator="equal" stopIfTrue="1">
      <formula>"VS"</formula>
    </cfRule>
    <cfRule type="cellIs" priority="15" dxfId="0" operator="equal" stopIfTrue="1">
      <formula>"O"</formula>
    </cfRule>
  </conditionalFormatting>
  <printOptions horizontalCentered="1"/>
  <pageMargins left="0.25" right="0.25" top="0.5" bottom="0.25" header="0.3" footer="0.3"/>
  <pageSetup horizontalDpi="300" verticalDpi="300" orientation="landscape" paperSize="147" r:id="rId2"/>
  <headerFooter>
    <oddFooter>&amp;L&amp;P of &amp;N&amp;R&amp;7EME/cmlauron2008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DepEd - Consolacion 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Carmelito M. Lauron, Sr.</dc:creator>
  <cp:keywords/>
  <dc:description/>
  <cp:lastModifiedBy>Carmelito M. Lauron, Sr.</cp:lastModifiedBy>
  <cp:lastPrinted>2008-01-23T11:58:21Z</cp:lastPrinted>
  <dcterms:created xsi:type="dcterms:W3CDTF">2005-01-07T02:24:20Z</dcterms:created>
  <dcterms:modified xsi:type="dcterms:W3CDTF">2008-01-23T11:58:24Z</dcterms:modified>
  <cp:category/>
  <cp:version/>
  <cp:contentType/>
  <cp:contentStatus/>
</cp:coreProperties>
</file>